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430" tabRatio="877" firstSheet="5" activeTab="5"/>
  </bookViews>
  <sheets>
    <sheet name="Հակակորուպցիոն 07.01" sheetId="42" r:id="rId1"/>
    <sheet name="ՀԱԿԱԿՈՌՈՒՊՑԻՈՆ 28.02" sheetId="43" r:id="rId2"/>
    <sheet name="ՀԱԿԱԿՈՌՈՒՊՑԻՈՆ 21.03" sheetId="44" r:id="rId3"/>
    <sheet name="ՀԱԿԱԿՈՌՈՒՊՑԻՈՆ 02.05" sheetId="45" r:id="rId4"/>
    <sheet name="ՀԱԿԱԿՈՌՈՒՊՑԻՈՆ 26.05" sheetId="46" r:id="rId5"/>
    <sheet name="Hakakorupcion 05.01" sheetId="53" r:id="rId6"/>
  </sheets>
  <definedNames>
    <definedName name="_xlnm.Print_Area" localSheetId="5">'Hakakorupcion 05.01'!$A$1:$M$178</definedName>
    <definedName name="_xlnm.Print_Area" localSheetId="0">'Հակակորուպցիոն 07.01'!$A$1:$J$178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5" i="53" l="1"/>
  <c r="I165" i="53"/>
  <c r="H165" i="53"/>
  <c r="G165" i="53"/>
  <c r="F165" i="53"/>
  <c r="E165" i="53"/>
  <c r="D165" i="53"/>
  <c r="J163" i="53"/>
  <c r="I163" i="53"/>
  <c r="H163" i="53"/>
  <c r="G163" i="53"/>
  <c r="F163" i="53"/>
  <c r="E163" i="53"/>
  <c r="D163" i="53"/>
  <c r="J158" i="53"/>
  <c r="I158" i="53"/>
  <c r="I146" i="53" s="1"/>
  <c r="H158" i="53"/>
  <c r="G158" i="53"/>
  <c r="F158" i="53"/>
  <c r="E158" i="53"/>
  <c r="D158" i="53"/>
  <c r="J147" i="53"/>
  <c r="J146" i="53" s="1"/>
  <c r="I147" i="53"/>
  <c r="H147" i="53"/>
  <c r="H146" i="53" s="1"/>
  <c r="G147" i="53"/>
  <c r="F147" i="53"/>
  <c r="F146" i="53" s="1"/>
  <c r="E147" i="53"/>
  <c r="D147" i="53"/>
  <c r="D146" i="53" s="1"/>
  <c r="J144" i="53"/>
  <c r="I144" i="53"/>
  <c r="H144" i="53"/>
  <c r="G144" i="53"/>
  <c r="F144" i="53"/>
  <c r="E144" i="53"/>
  <c r="D144" i="53"/>
  <c r="J142" i="53"/>
  <c r="I142" i="53"/>
  <c r="H142" i="53"/>
  <c r="G142" i="53"/>
  <c r="F142" i="53"/>
  <c r="E142" i="53"/>
  <c r="D142" i="53"/>
  <c r="J140" i="53"/>
  <c r="I140" i="53"/>
  <c r="H140" i="53"/>
  <c r="G140" i="53"/>
  <c r="F140" i="53"/>
  <c r="E140" i="53"/>
  <c r="D140" i="53"/>
  <c r="J137" i="53"/>
  <c r="I137" i="53"/>
  <c r="H137" i="53"/>
  <c r="G137" i="53"/>
  <c r="F137" i="53"/>
  <c r="E137" i="53"/>
  <c r="D137" i="53"/>
  <c r="J135" i="53"/>
  <c r="I135" i="53"/>
  <c r="H135" i="53"/>
  <c r="G135" i="53"/>
  <c r="G126" i="53" s="1"/>
  <c r="F135" i="53"/>
  <c r="E135" i="53"/>
  <c r="D135" i="53"/>
  <c r="J133" i="53"/>
  <c r="J130" i="53" s="1"/>
  <c r="I130" i="53"/>
  <c r="H130" i="53"/>
  <c r="G130" i="53"/>
  <c r="F130" i="53"/>
  <c r="E130" i="53"/>
  <c r="D130" i="53"/>
  <c r="J127" i="53"/>
  <c r="I127" i="53"/>
  <c r="H127" i="53"/>
  <c r="G127" i="53"/>
  <c r="F127" i="53"/>
  <c r="E127" i="53"/>
  <c r="D127" i="53"/>
  <c r="J125" i="53"/>
  <c r="J116" i="53" s="1"/>
  <c r="I116" i="53"/>
  <c r="I112" i="53" s="1"/>
  <c r="H116" i="53"/>
  <c r="H112" i="53" s="1"/>
  <c r="G116" i="53"/>
  <c r="G112" i="53" s="1"/>
  <c r="F116" i="53"/>
  <c r="F112" i="53" s="1"/>
  <c r="E116" i="53"/>
  <c r="D116" i="53"/>
  <c r="J113" i="53"/>
  <c r="I113" i="53"/>
  <c r="H113" i="53"/>
  <c r="G113" i="53"/>
  <c r="F113" i="53"/>
  <c r="E113" i="53"/>
  <c r="E112" i="53" s="1"/>
  <c r="D113" i="53"/>
  <c r="J105" i="53"/>
  <c r="I105" i="53"/>
  <c r="H105" i="53"/>
  <c r="G105" i="53"/>
  <c r="F105" i="53"/>
  <c r="F89" i="53" s="1"/>
  <c r="E105" i="53"/>
  <c r="D105" i="53"/>
  <c r="J96" i="53"/>
  <c r="I96" i="53"/>
  <c r="H96" i="53"/>
  <c r="G96" i="53"/>
  <c r="G89" i="53" s="1"/>
  <c r="F96" i="53"/>
  <c r="E96" i="53"/>
  <c r="D96" i="53"/>
  <c r="J93" i="53"/>
  <c r="I93" i="53"/>
  <c r="H93" i="53"/>
  <c r="G93" i="53"/>
  <c r="F93" i="53"/>
  <c r="E93" i="53"/>
  <c r="D93" i="53"/>
  <c r="J90" i="53"/>
  <c r="J89" i="53" s="1"/>
  <c r="I90" i="53"/>
  <c r="I89" i="53" s="1"/>
  <c r="H90" i="53"/>
  <c r="G90" i="53"/>
  <c r="F90" i="53"/>
  <c r="E90" i="53"/>
  <c r="E89" i="53" s="1"/>
  <c r="D90" i="53"/>
  <c r="D89" i="53" s="1"/>
  <c r="J84" i="53"/>
  <c r="I84" i="53"/>
  <c r="H84" i="53"/>
  <c r="G84" i="53"/>
  <c r="F84" i="53"/>
  <c r="E84" i="53"/>
  <c r="D84" i="53"/>
  <c r="J75" i="53"/>
  <c r="I75" i="53"/>
  <c r="H75" i="53"/>
  <c r="G75" i="53"/>
  <c r="F75" i="53"/>
  <c r="E75" i="53"/>
  <c r="D75" i="53"/>
  <c r="J74" i="53"/>
  <c r="J73" i="53"/>
  <c r="J72" i="53"/>
  <c r="J71" i="53"/>
  <c r="J70" i="53"/>
  <c r="J69" i="53"/>
  <c r="J68" i="53"/>
  <c r="J67" i="53"/>
  <c r="J66" i="53" s="1"/>
  <c r="I66" i="53"/>
  <c r="H66" i="53"/>
  <c r="G66" i="53"/>
  <c r="F66" i="53"/>
  <c r="E66" i="53"/>
  <c r="D66" i="53"/>
  <c r="J65" i="53"/>
  <c r="J63" i="53" s="1"/>
  <c r="J64" i="53"/>
  <c r="I63" i="53"/>
  <c r="H63" i="53"/>
  <c r="G63" i="53"/>
  <c r="F63" i="53"/>
  <c r="E63" i="53"/>
  <c r="D63" i="53"/>
  <c r="F61" i="53"/>
  <c r="I61" i="53"/>
  <c r="H61" i="53"/>
  <c r="G61" i="53"/>
  <c r="E61" i="53"/>
  <c r="D61" i="53"/>
  <c r="J60" i="53"/>
  <c r="J59" i="53"/>
  <c r="J58" i="53"/>
  <c r="J57" i="53"/>
  <c r="J56" i="53"/>
  <c r="J55" i="53"/>
  <c r="J54" i="53"/>
  <c r="F52" i="53"/>
  <c r="I52" i="53"/>
  <c r="H52" i="53"/>
  <c r="G52" i="53"/>
  <c r="E52" i="53"/>
  <c r="D52" i="53"/>
  <c r="F51" i="53"/>
  <c r="J51" i="53" s="1"/>
  <c r="J50" i="53"/>
  <c r="F48" i="53"/>
  <c r="I48" i="53"/>
  <c r="H48" i="53"/>
  <c r="G48" i="53"/>
  <c r="E48" i="53"/>
  <c r="D48" i="53"/>
  <c r="J45" i="53"/>
  <c r="J44" i="53"/>
  <c r="J43" i="53"/>
  <c r="H40" i="53"/>
  <c r="G40" i="53"/>
  <c r="J42" i="53"/>
  <c r="J40" i="53" s="1"/>
  <c r="I40" i="53"/>
  <c r="E40" i="53"/>
  <c r="D40" i="53"/>
  <c r="J34" i="53"/>
  <c r="J33" i="53"/>
  <c r="I31" i="53"/>
  <c r="I30" i="53" s="1"/>
  <c r="H31" i="53"/>
  <c r="H30" i="53" s="1"/>
  <c r="G31" i="53"/>
  <c r="G30" i="53" s="1"/>
  <c r="E31" i="53"/>
  <c r="E30" i="53" s="1"/>
  <c r="D31" i="53"/>
  <c r="D30" i="53" s="1"/>
  <c r="H126" i="53" l="1"/>
  <c r="F126" i="53"/>
  <c r="D112" i="53"/>
  <c r="I39" i="53"/>
  <c r="H39" i="53"/>
  <c r="H29" i="53" s="1"/>
  <c r="H170" i="53" s="1"/>
  <c r="F31" i="53"/>
  <c r="F30" i="53" s="1"/>
  <c r="H89" i="53"/>
  <c r="J62" i="53"/>
  <c r="J61" i="53" s="1"/>
  <c r="D126" i="53"/>
  <c r="J112" i="53"/>
  <c r="E126" i="53"/>
  <c r="J126" i="53"/>
  <c r="D39" i="53"/>
  <c r="D29" i="53" s="1"/>
  <c r="D170" i="53" s="1"/>
  <c r="E146" i="53"/>
  <c r="E39" i="53"/>
  <c r="E29" i="53" s="1"/>
  <c r="E170" i="53" s="1"/>
  <c r="G39" i="53"/>
  <c r="G29" i="53" s="1"/>
  <c r="I126" i="53"/>
  <c r="G146" i="53"/>
  <c r="J32" i="53"/>
  <c r="J31" i="53" s="1"/>
  <c r="J30" i="53" s="1"/>
  <c r="F40" i="53"/>
  <c r="F39" i="53" s="1"/>
  <c r="J49" i="53"/>
  <c r="J48" i="53" s="1"/>
  <c r="J53" i="53"/>
  <c r="J52" i="53" s="1"/>
  <c r="I29" i="53" l="1"/>
  <c r="I170" i="53" s="1"/>
  <c r="G170" i="53"/>
  <c r="F29" i="53"/>
  <c r="F170" i="53" s="1"/>
  <c r="J39" i="53"/>
  <c r="J29" i="53" s="1"/>
  <c r="J170" i="53" s="1"/>
  <c r="I33" i="46" l="1"/>
  <c r="I32" i="46" s="1"/>
  <c r="I31" i="46" s="1"/>
  <c r="H33" i="46"/>
  <c r="H32" i="46" s="1"/>
  <c r="H31" i="46" s="1"/>
  <c r="H30" i="46" s="1"/>
  <c r="G33" i="46"/>
  <c r="G32" i="46" s="1"/>
  <c r="G31" i="46" s="1"/>
  <c r="J166" i="46"/>
  <c r="I166" i="46"/>
  <c r="H166" i="46"/>
  <c r="G166" i="46"/>
  <c r="F166" i="46"/>
  <c r="E166" i="46"/>
  <c r="D166" i="46"/>
  <c r="J164" i="46"/>
  <c r="I164" i="46"/>
  <c r="H164" i="46"/>
  <c r="G164" i="46"/>
  <c r="F164" i="46"/>
  <c r="E164" i="46"/>
  <c r="D164" i="46"/>
  <c r="J159" i="46"/>
  <c r="I159" i="46"/>
  <c r="H159" i="46"/>
  <c r="G159" i="46"/>
  <c r="F159" i="46"/>
  <c r="E159" i="46"/>
  <c r="D159" i="46"/>
  <c r="J148" i="46"/>
  <c r="I148" i="46"/>
  <c r="H148" i="46"/>
  <c r="G148" i="46"/>
  <c r="G147" i="46" s="1"/>
  <c r="F148" i="46"/>
  <c r="F147" i="46" s="1"/>
  <c r="E148" i="46"/>
  <c r="E147" i="46" s="1"/>
  <c r="D148" i="46"/>
  <c r="D147" i="46" s="1"/>
  <c r="J147" i="46"/>
  <c r="I147" i="46"/>
  <c r="H147" i="46"/>
  <c r="J145" i="46"/>
  <c r="I145" i="46"/>
  <c r="H145" i="46"/>
  <c r="G145" i="46"/>
  <c r="F145" i="46"/>
  <c r="E145" i="46"/>
  <c r="D145" i="46"/>
  <c r="J143" i="46"/>
  <c r="I143" i="46"/>
  <c r="H143" i="46"/>
  <c r="G143" i="46"/>
  <c r="F143" i="46"/>
  <c r="E143" i="46"/>
  <c r="D143" i="46"/>
  <c r="J141" i="46"/>
  <c r="I141" i="46"/>
  <c r="H141" i="46"/>
  <c r="G141" i="46"/>
  <c r="F141" i="46"/>
  <c r="E141" i="46"/>
  <c r="D141" i="46"/>
  <c r="J138" i="46"/>
  <c r="I138" i="46"/>
  <c r="H138" i="46"/>
  <c r="G138" i="46"/>
  <c r="F138" i="46"/>
  <c r="E138" i="46"/>
  <c r="D138" i="46"/>
  <c r="J136" i="46"/>
  <c r="I136" i="46"/>
  <c r="H136" i="46"/>
  <c r="H127" i="46" s="1"/>
  <c r="G136" i="46"/>
  <c r="G127" i="46" s="1"/>
  <c r="F136" i="46"/>
  <c r="E136" i="46"/>
  <c r="D136" i="46"/>
  <c r="J134" i="46"/>
  <c r="J131" i="46"/>
  <c r="I131" i="46"/>
  <c r="I127" i="46" s="1"/>
  <c r="H131" i="46"/>
  <c r="G131" i="46"/>
  <c r="F131" i="46"/>
  <c r="E131" i="46"/>
  <c r="D131" i="46"/>
  <c r="J128" i="46"/>
  <c r="J127" i="46" s="1"/>
  <c r="I128" i="46"/>
  <c r="H128" i="46"/>
  <c r="G128" i="46"/>
  <c r="F128" i="46"/>
  <c r="E128" i="46"/>
  <c r="D128" i="46"/>
  <c r="D127" i="46" s="1"/>
  <c r="F127" i="46"/>
  <c r="E127" i="46"/>
  <c r="J126" i="46"/>
  <c r="J117" i="46" s="1"/>
  <c r="I117" i="46"/>
  <c r="H117" i="46"/>
  <c r="G117" i="46"/>
  <c r="G113" i="46" s="1"/>
  <c r="F117" i="46"/>
  <c r="E117" i="46"/>
  <c r="D117" i="46"/>
  <c r="J114" i="46"/>
  <c r="I114" i="46"/>
  <c r="I113" i="46" s="1"/>
  <c r="H114" i="46"/>
  <c r="H113" i="46" s="1"/>
  <c r="G114" i="46"/>
  <c r="F114" i="46"/>
  <c r="E114" i="46"/>
  <c r="D114" i="46"/>
  <c r="F113" i="46"/>
  <c r="E113" i="46"/>
  <c r="D113" i="46"/>
  <c r="J106" i="46"/>
  <c r="I106" i="46"/>
  <c r="H106" i="46"/>
  <c r="G106" i="46"/>
  <c r="F106" i="46"/>
  <c r="E106" i="46"/>
  <c r="D106" i="46"/>
  <c r="J97" i="46"/>
  <c r="I97" i="46"/>
  <c r="H97" i="46"/>
  <c r="G97" i="46"/>
  <c r="F97" i="46"/>
  <c r="F90" i="46" s="1"/>
  <c r="E97" i="46"/>
  <c r="E90" i="46" s="1"/>
  <c r="D97" i="46"/>
  <c r="J94" i="46"/>
  <c r="I94" i="46"/>
  <c r="H94" i="46"/>
  <c r="G94" i="46"/>
  <c r="F94" i="46"/>
  <c r="E94" i="46"/>
  <c r="D94" i="46"/>
  <c r="J91" i="46"/>
  <c r="J90" i="46" s="1"/>
  <c r="I91" i="46"/>
  <c r="I90" i="46" s="1"/>
  <c r="H91" i="46"/>
  <c r="H90" i="46" s="1"/>
  <c r="G91" i="46"/>
  <c r="G90" i="46" s="1"/>
  <c r="F91" i="46"/>
  <c r="E91" i="46"/>
  <c r="D91" i="46"/>
  <c r="D90" i="46"/>
  <c r="J85" i="46"/>
  <c r="I85" i="46"/>
  <c r="H85" i="46"/>
  <c r="G85" i="46"/>
  <c r="F85" i="46"/>
  <c r="E85" i="46"/>
  <c r="D85" i="46"/>
  <c r="J76" i="46"/>
  <c r="I76" i="46"/>
  <c r="H76" i="46"/>
  <c r="G76" i="46"/>
  <c r="F76" i="46"/>
  <c r="E76" i="46"/>
  <c r="D76" i="46"/>
  <c r="J75" i="46"/>
  <c r="J74" i="46"/>
  <c r="J73" i="46"/>
  <c r="J72" i="46"/>
  <c r="J71" i="46"/>
  <c r="J70" i="46"/>
  <c r="J69" i="46"/>
  <c r="J68" i="46"/>
  <c r="J67" i="46"/>
  <c r="I67" i="46"/>
  <c r="H67" i="46"/>
  <c r="G67" i="46"/>
  <c r="F67" i="46"/>
  <c r="E67" i="46"/>
  <c r="D67" i="46"/>
  <c r="J66" i="46"/>
  <c r="J65" i="46"/>
  <c r="J64" i="46"/>
  <c r="I64" i="46"/>
  <c r="H64" i="46"/>
  <c r="G64" i="46"/>
  <c r="F64" i="46"/>
  <c r="E64" i="46"/>
  <c r="D64" i="46"/>
  <c r="J63" i="46"/>
  <c r="J62" i="46"/>
  <c r="I62" i="46"/>
  <c r="H62" i="46"/>
  <c r="G62" i="46"/>
  <c r="F62" i="46"/>
  <c r="E62" i="46"/>
  <c r="D62" i="46"/>
  <c r="J61" i="46"/>
  <c r="J60" i="46"/>
  <c r="J59" i="46"/>
  <c r="J58" i="46"/>
  <c r="J53" i="46" s="1"/>
  <c r="J57" i="46"/>
  <c r="J56" i="46"/>
  <c r="J55" i="46"/>
  <c r="J54" i="46"/>
  <c r="I53" i="46"/>
  <c r="H53" i="46"/>
  <c r="G53" i="46"/>
  <c r="F53" i="46"/>
  <c r="E53" i="46"/>
  <c r="E40" i="46" s="1"/>
  <c r="D53" i="46"/>
  <c r="D40" i="46" s="1"/>
  <c r="J52" i="46"/>
  <c r="F52" i="46"/>
  <c r="J51" i="46"/>
  <c r="J50" i="46"/>
  <c r="J49" i="46" s="1"/>
  <c r="I49" i="46"/>
  <c r="H49" i="46"/>
  <c r="G49" i="46"/>
  <c r="F49" i="46"/>
  <c r="F40" i="46" s="1"/>
  <c r="E49" i="46"/>
  <c r="D49" i="46"/>
  <c r="J46" i="46"/>
  <c r="J45" i="46"/>
  <c r="J41" i="46" s="1"/>
  <c r="J40" i="46" s="1"/>
  <c r="I45" i="46"/>
  <c r="H45" i="46"/>
  <c r="G45" i="46"/>
  <c r="J44" i="46"/>
  <c r="J43" i="46"/>
  <c r="I43" i="46"/>
  <c r="H43" i="46"/>
  <c r="G43" i="46"/>
  <c r="I41" i="46"/>
  <c r="I40" i="46" s="1"/>
  <c r="H41" i="46"/>
  <c r="H40" i="46" s="1"/>
  <c r="G41" i="46"/>
  <c r="G40" i="46" s="1"/>
  <c r="F41" i="46"/>
  <c r="E41" i="46"/>
  <c r="D41" i="46"/>
  <c r="J35" i="46"/>
  <c r="J34" i="46"/>
  <c r="J32" i="46" s="1"/>
  <c r="J31" i="46" s="1"/>
  <c r="J33" i="46"/>
  <c r="F32" i="46"/>
  <c r="F31" i="46" s="1"/>
  <c r="E32" i="46"/>
  <c r="E31" i="46" s="1"/>
  <c r="D32" i="46"/>
  <c r="D31" i="46" s="1"/>
  <c r="D171" i="46" l="1"/>
  <c r="J30" i="46"/>
  <c r="J171" i="46" s="1"/>
  <c r="E171" i="46"/>
  <c r="F171" i="46"/>
  <c r="D30" i="46"/>
  <c r="E30" i="46"/>
  <c r="F30" i="46"/>
  <c r="G30" i="46"/>
  <c r="G171" i="46" s="1"/>
  <c r="J113" i="46"/>
  <c r="H171" i="46"/>
  <c r="I30" i="46"/>
  <c r="I171" i="46" s="1"/>
  <c r="I33" i="45"/>
  <c r="H33" i="45"/>
  <c r="J166" i="45" l="1"/>
  <c r="I166" i="45"/>
  <c r="H166" i="45"/>
  <c r="G166" i="45"/>
  <c r="F166" i="45"/>
  <c r="E166" i="45"/>
  <c r="D166" i="45"/>
  <c r="J164" i="45"/>
  <c r="J147" i="45" s="1"/>
  <c r="I164" i="45"/>
  <c r="H164" i="45"/>
  <c r="G164" i="45"/>
  <c r="F164" i="45"/>
  <c r="E164" i="45"/>
  <c r="D164" i="45"/>
  <c r="J159" i="45"/>
  <c r="I159" i="45"/>
  <c r="H159" i="45"/>
  <c r="G159" i="45"/>
  <c r="F159" i="45"/>
  <c r="E159" i="45"/>
  <c r="D159" i="45"/>
  <c r="J148" i="45"/>
  <c r="I148" i="45"/>
  <c r="H148" i="45"/>
  <c r="G148" i="45"/>
  <c r="F148" i="45"/>
  <c r="F147" i="45" s="1"/>
  <c r="E148" i="45"/>
  <c r="E147" i="45" s="1"/>
  <c r="D148" i="45"/>
  <c r="D147" i="45" s="1"/>
  <c r="I147" i="45"/>
  <c r="H147" i="45"/>
  <c r="G147" i="45"/>
  <c r="J145" i="45"/>
  <c r="I145" i="45"/>
  <c r="H145" i="45"/>
  <c r="G145" i="45"/>
  <c r="F145" i="45"/>
  <c r="E145" i="45"/>
  <c r="D145" i="45"/>
  <c r="J143" i="45"/>
  <c r="I143" i="45"/>
  <c r="H143" i="45"/>
  <c r="G143" i="45"/>
  <c r="F143" i="45"/>
  <c r="E143" i="45"/>
  <c r="D143" i="45"/>
  <c r="J141" i="45"/>
  <c r="I141" i="45"/>
  <c r="H141" i="45"/>
  <c r="G141" i="45"/>
  <c r="F141" i="45"/>
  <c r="E141" i="45"/>
  <c r="D141" i="45"/>
  <c r="J138" i="45"/>
  <c r="I138" i="45"/>
  <c r="H138" i="45"/>
  <c r="G138" i="45"/>
  <c r="F138" i="45"/>
  <c r="E138" i="45"/>
  <c r="D138" i="45"/>
  <c r="J136" i="45"/>
  <c r="I136" i="45"/>
  <c r="H136" i="45"/>
  <c r="G136" i="45"/>
  <c r="G127" i="45" s="1"/>
  <c r="F136" i="45"/>
  <c r="F127" i="45" s="1"/>
  <c r="E136" i="45"/>
  <c r="D136" i="45"/>
  <c r="J134" i="45"/>
  <c r="J131" i="45"/>
  <c r="I131" i="45"/>
  <c r="H131" i="45"/>
  <c r="H127" i="45" s="1"/>
  <c r="G131" i="45"/>
  <c r="F131" i="45"/>
  <c r="E131" i="45"/>
  <c r="D131" i="45"/>
  <c r="J128" i="45"/>
  <c r="J127" i="45" s="1"/>
  <c r="I128" i="45"/>
  <c r="I127" i="45" s="1"/>
  <c r="H128" i="45"/>
  <c r="G128" i="45"/>
  <c r="F128" i="45"/>
  <c r="E128" i="45"/>
  <c r="D128" i="45"/>
  <c r="E127" i="45"/>
  <c r="D127" i="45"/>
  <c r="J126" i="45"/>
  <c r="J117" i="45"/>
  <c r="I117" i="45"/>
  <c r="H117" i="45"/>
  <c r="G117" i="45"/>
  <c r="F117" i="45"/>
  <c r="F113" i="45" s="1"/>
  <c r="E117" i="45"/>
  <c r="D117" i="45"/>
  <c r="J114" i="45"/>
  <c r="J113" i="45" s="1"/>
  <c r="I114" i="45"/>
  <c r="I113" i="45" s="1"/>
  <c r="H114" i="45"/>
  <c r="H113" i="45" s="1"/>
  <c r="G114" i="45"/>
  <c r="G113" i="45" s="1"/>
  <c r="F114" i="45"/>
  <c r="E114" i="45"/>
  <c r="D114" i="45"/>
  <c r="E113" i="45"/>
  <c r="D113" i="45"/>
  <c r="J106" i="45"/>
  <c r="I106" i="45"/>
  <c r="H106" i="45"/>
  <c r="G106" i="45"/>
  <c r="F106" i="45"/>
  <c r="E106" i="45"/>
  <c r="D106" i="45"/>
  <c r="J97" i="45"/>
  <c r="I97" i="45"/>
  <c r="H97" i="45"/>
  <c r="G97" i="45"/>
  <c r="F97" i="45"/>
  <c r="E97" i="45"/>
  <c r="D97" i="45"/>
  <c r="D90" i="45" s="1"/>
  <c r="J94" i="45"/>
  <c r="I94" i="45"/>
  <c r="H94" i="45"/>
  <c r="G94" i="45"/>
  <c r="F94" i="45"/>
  <c r="E94" i="45"/>
  <c r="E90" i="45" s="1"/>
  <c r="D94" i="45"/>
  <c r="J91" i="45"/>
  <c r="J90" i="45" s="1"/>
  <c r="I91" i="45"/>
  <c r="I90" i="45" s="1"/>
  <c r="H91" i="45"/>
  <c r="H90" i="45" s="1"/>
  <c r="G91" i="45"/>
  <c r="G90" i="45" s="1"/>
  <c r="F91" i="45"/>
  <c r="F90" i="45" s="1"/>
  <c r="E91" i="45"/>
  <c r="D91" i="45"/>
  <c r="J85" i="45"/>
  <c r="I85" i="45"/>
  <c r="H85" i="45"/>
  <c r="G85" i="45"/>
  <c r="F85" i="45"/>
  <c r="E85" i="45"/>
  <c r="D85" i="45"/>
  <c r="J76" i="45"/>
  <c r="I76" i="45"/>
  <c r="H76" i="45"/>
  <c r="G76" i="45"/>
  <c r="F76" i="45"/>
  <c r="E76" i="45"/>
  <c r="D76" i="45"/>
  <c r="J75" i="45"/>
  <c r="J74" i="45"/>
  <c r="J73" i="45"/>
  <c r="J72" i="45"/>
  <c r="J71" i="45"/>
  <c r="J70" i="45"/>
  <c r="J69" i="45"/>
  <c r="J68" i="45"/>
  <c r="J67" i="45" s="1"/>
  <c r="I67" i="45"/>
  <c r="H67" i="45"/>
  <c r="G67" i="45"/>
  <c r="F67" i="45"/>
  <c r="E67" i="45"/>
  <c r="D67" i="45"/>
  <c r="J66" i="45"/>
  <c r="J65" i="45"/>
  <c r="J64" i="45"/>
  <c r="I64" i="45"/>
  <c r="H64" i="45"/>
  <c r="G64" i="45"/>
  <c r="F64" i="45"/>
  <c r="E64" i="45"/>
  <c r="D64" i="45"/>
  <c r="J63" i="45"/>
  <c r="J62" i="45" s="1"/>
  <c r="I62" i="45"/>
  <c r="H62" i="45"/>
  <c r="G62" i="45"/>
  <c r="F62" i="45"/>
  <c r="E62" i="45"/>
  <c r="D62" i="45"/>
  <c r="J61" i="45"/>
  <c r="J60" i="45"/>
  <c r="J59" i="45"/>
  <c r="J58" i="45"/>
  <c r="J57" i="45"/>
  <c r="J53" i="45" s="1"/>
  <c r="J56" i="45"/>
  <c r="J55" i="45"/>
  <c r="J54" i="45"/>
  <c r="I53" i="45"/>
  <c r="H53" i="45"/>
  <c r="G53" i="45"/>
  <c r="F53" i="45"/>
  <c r="E53" i="45"/>
  <c r="E40" i="45" s="1"/>
  <c r="D53" i="45"/>
  <c r="D40" i="45" s="1"/>
  <c r="F52" i="45"/>
  <c r="F49" i="45" s="1"/>
  <c r="J51" i="45"/>
  <c r="J50" i="45"/>
  <c r="I49" i="45"/>
  <c r="H49" i="45"/>
  <c r="G49" i="45"/>
  <c r="E49" i="45"/>
  <c r="D49" i="45"/>
  <c r="J46" i="45"/>
  <c r="J45" i="45"/>
  <c r="J41" i="45" s="1"/>
  <c r="I45" i="45"/>
  <c r="I41" i="45" s="1"/>
  <c r="I40" i="45" s="1"/>
  <c r="H45" i="45"/>
  <c r="G45" i="45"/>
  <c r="J44" i="45"/>
  <c r="J43" i="45"/>
  <c r="I43" i="45"/>
  <c r="H43" i="45"/>
  <c r="G43" i="45"/>
  <c r="H41" i="45"/>
  <c r="H40" i="45" s="1"/>
  <c r="G41" i="45"/>
  <c r="G40" i="45" s="1"/>
  <c r="F41" i="45"/>
  <c r="F40" i="45" s="1"/>
  <c r="E41" i="45"/>
  <c r="D41" i="45"/>
  <c r="J35" i="45"/>
  <c r="J34" i="45"/>
  <c r="J33" i="45"/>
  <c r="J32" i="45" s="1"/>
  <c r="J31" i="45" s="1"/>
  <c r="G33" i="45"/>
  <c r="I32" i="45"/>
  <c r="I31" i="45" s="1"/>
  <c r="H32" i="45"/>
  <c r="H31" i="45" s="1"/>
  <c r="G32" i="45"/>
  <c r="G31" i="45" s="1"/>
  <c r="F32" i="45"/>
  <c r="F31" i="45" s="1"/>
  <c r="E32" i="45"/>
  <c r="E31" i="45" s="1"/>
  <c r="E30" i="45" s="1"/>
  <c r="D32" i="45"/>
  <c r="D31" i="45" s="1"/>
  <c r="E171" i="45" l="1"/>
  <c r="F30" i="45"/>
  <c r="F171" i="45" s="1"/>
  <c r="G30" i="45"/>
  <c r="G171" i="45" s="1"/>
  <c r="J49" i="45"/>
  <c r="J40" i="45" s="1"/>
  <c r="J30" i="45" s="1"/>
  <c r="J171" i="45" s="1"/>
  <c r="H30" i="45"/>
  <c r="H171" i="45" s="1"/>
  <c r="I30" i="45"/>
  <c r="I171" i="45" s="1"/>
  <c r="D30" i="45"/>
  <c r="D171" i="45"/>
  <c r="J52" i="45"/>
  <c r="H33" i="44"/>
  <c r="G33" i="44"/>
  <c r="H32" i="44" l="1"/>
  <c r="H31" i="44" s="1"/>
  <c r="G32" i="44"/>
  <c r="G31" i="44" s="1"/>
  <c r="J166" i="44"/>
  <c r="I166" i="44"/>
  <c r="I147" i="44" s="1"/>
  <c r="H166" i="44"/>
  <c r="G166" i="44"/>
  <c r="F166" i="44"/>
  <c r="E166" i="44"/>
  <c r="D166" i="44"/>
  <c r="J164" i="44"/>
  <c r="J147" i="44" s="1"/>
  <c r="I164" i="44"/>
  <c r="H164" i="44"/>
  <c r="G164" i="44"/>
  <c r="F164" i="44"/>
  <c r="E164" i="44"/>
  <c r="D164" i="44"/>
  <c r="J159" i="44"/>
  <c r="I159" i="44"/>
  <c r="H159" i="44"/>
  <c r="G159" i="44"/>
  <c r="F159" i="44"/>
  <c r="E159" i="44"/>
  <c r="D159" i="44"/>
  <c r="J148" i="44"/>
  <c r="I148" i="44"/>
  <c r="H148" i="44"/>
  <c r="G148" i="44"/>
  <c r="F148" i="44"/>
  <c r="F147" i="44" s="1"/>
  <c r="E148" i="44"/>
  <c r="E147" i="44" s="1"/>
  <c r="D148" i="44"/>
  <c r="D147" i="44" s="1"/>
  <c r="H147" i="44"/>
  <c r="G147" i="44"/>
  <c r="J145" i="44"/>
  <c r="I145" i="44"/>
  <c r="H145" i="44"/>
  <c r="G145" i="44"/>
  <c r="F145" i="44"/>
  <c r="E145" i="44"/>
  <c r="D145" i="44"/>
  <c r="J143" i="44"/>
  <c r="I143" i="44"/>
  <c r="H143" i="44"/>
  <c r="G143" i="44"/>
  <c r="F143" i="44"/>
  <c r="E143" i="44"/>
  <c r="D143" i="44"/>
  <c r="J141" i="44"/>
  <c r="I141" i="44"/>
  <c r="H141" i="44"/>
  <c r="G141" i="44"/>
  <c r="F141" i="44"/>
  <c r="E141" i="44"/>
  <c r="D141" i="44"/>
  <c r="D127" i="44" s="1"/>
  <c r="J138" i="44"/>
  <c r="I138" i="44"/>
  <c r="H138" i="44"/>
  <c r="G138" i="44"/>
  <c r="F138" i="44"/>
  <c r="E138" i="44"/>
  <c r="D138" i="44"/>
  <c r="J136" i="44"/>
  <c r="I136" i="44"/>
  <c r="H136" i="44"/>
  <c r="G136" i="44"/>
  <c r="G127" i="44" s="1"/>
  <c r="F136" i="44"/>
  <c r="F127" i="44" s="1"/>
  <c r="E136" i="44"/>
  <c r="D136" i="44"/>
  <c r="J134" i="44"/>
  <c r="J131" i="44"/>
  <c r="I131" i="44"/>
  <c r="H131" i="44"/>
  <c r="H127" i="44" s="1"/>
  <c r="G131" i="44"/>
  <c r="F131" i="44"/>
  <c r="E131" i="44"/>
  <c r="D131" i="44"/>
  <c r="J128" i="44"/>
  <c r="J127" i="44" s="1"/>
  <c r="I128" i="44"/>
  <c r="I127" i="44" s="1"/>
  <c r="H128" i="44"/>
  <c r="G128" i="44"/>
  <c r="F128" i="44"/>
  <c r="E128" i="44"/>
  <c r="D128" i="44"/>
  <c r="E127" i="44"/>
  <c r="J126" i="44"/>
  <c r="J117" i="44"/>
  <c r="I117" i="44"/>
  <c r="H117" i="44"/>
  <c r="G117" i="44"/>
  <c r="F117" i="44"/>
  <c r="F113" i="44" s="1"/>
  <c r="E117" i="44"/>
  <c r="D117" i="44"/>
  <c r="J114" i="44"/>
  <c r="J113" i="44" s="1"/>
  <c r="I114" i="44"/>
  <c r="I113" i="44" s="1"/>
  <c r="H114" i="44"/>
  <c r="H113" i="44" s="1"/>
  <c r="G114" i="44"/>
  <c r="G113" i="44" s="1"/>
  <c r="F114" i="44"/>
  <c r="E114" i="44"/>
  <c r="D114" i="44"/>
  <c r="E113" i="44"/>
  <c r="D113" i="44"/>
  <c r="J106" i="44"/>
  <c r="I106" i="44"/>
  <c r="H106" i="44"/>
  <c r="G106" i="44"/>
  <c r="F106" i="44"/>
  <c r="E106" i="44"/>
  <c r="D106" i="44"/>
  <c r="J97" i="44"/>
  <c r="I97" i="44"/>
  <c r="H97" i="44"/>
  <c r="G97" i="44"/>
  <c r="F97" i="44"/>
  <c r="E97" i="44"/>
  <c r="D97" i="44"/>
  <c r="D90" i="44" s="1"/>
  <c r="J94" i="44"/>
  <c r="I94" i="44"/>
  <c r="H94" i="44"/>
  <c r="G94" i="44"/>
  <c r="F94" i="44"/>
  <c r="E94" i="44"/>
  <c r="E90" i="44" s="1"/>
  <c r="D94" i="44"/>
  <c r="J91" i="44"/>
  <c r="J90" i="44" s="1"/>
  <c r="I91" i="44"/>
  <c r="I90" i="44" s="1"/>
  <c r="H91" i="44"/>
  <c r="H90" i="44" s="1"/>
  <c r="G91" i="44"/>
  <c r="G90" i="44" s="1"/>
  <c r="F91" i="44"/>
  <c r="F90" i="44" s="1"/>
  <c r="E91" i="44"/>
  <c r="D91" i="44"/>
  <c r="J85" i="44"/>
  <c r="I85" i="44"/>
  <c r="H85" i="44"/>
  <c r="G85" i="44"/>
  <c r="F85" i="44"/>
  <c r="E85" i="44"/>
  <c r="D85" i="44"/>
  <c r="J76" i="44"/>
  <c r="I76" i="44"/>
  <c r="H76" i="44"/>
  <c r="G76" i="44"/>
  <c r="F76" i="44"/>
  <c r="E76" i="44"/>
  <c r="D76" i="44"/>
  <c r="J75" i="44"/>
  <c r="J74" i="44"/>
  <c r="J73" i="44"/>
  <c r="J72" i="44"/>
  <c r="J71" i="44"/>
  <c r="J70" i="44"/>
  <c r="J69" i="44"/>
  <c r="J68" i="44"/>
  <c r="J67" i="44" s="1"/>
  <c r="I67" i="44"/>
  <c r="H67" i="44"/>
  <c r="G67" i="44"/>
  <c r="F67" i="44"/>
  <c r="E67" i="44"/>
  <c r="D67" i="44"/>
  <c r="J66" i="44"/>
  <c r="J65" i="44"/>
  <c r="J64" i="44"/>
  <c r="I64" i="44"/>
  <c r="H64" i="44"/>
  <c r="G64" i="44"/>
  <c r="F64" i="44"/>
  <c r="E64" i="44"/>
  <c r="D64" i="44"/>
  <c r="J63" i="44"/>
  <c r="J62" i="44" s="1"/>
  <c r="I62" i="44"/>
  <c r="H62" i="44"/>
  <c r="G62" i="44"/>
  <c r="F62" i="44"/>
  <c r="E62" i="44"/>
  <c r="D62" i="44"/>
  <c r="J61" i="44"/>
  <c r="J60" i="44"/>
  <c r="J59" i="44"/>
  <c r="J58" i="44"/>
  <c r="J57" i="44"/>
  <c r="J53" i="44" s="1"/>
  <c r="J56" i="44"/>
  <c r="J55" i="44"/>
  <c r="J54" i="44"/>
  <c r="I53" i="44"/>
  <c r="H53" i="44"/>
  <c r="G53" i="44"/>
  <c r="F53" i="44"/>
  <c r="E53" i="44"/>
  <c r="E40" i="44" s="1"/>
  <c r="D53" i="44"/>
  <c r="D40" i="44" s="1"/>
  <c r="F52" i="44"/>
  <c r="F49" i="44" s="1"/>
  <c r="J51" i="44"/>
  <c r="J50" i="44"/>
  <c r="I49" i="44"/>
  <c r="H49" i="44"/>
  <c r="G49" i="44"/>
  <c r="E49" i="44"/>
  <c r="D49" i="44"/>
  <c r="J46" i="44"/>
  <c r="J45" i="44"/>
  <c r="I45" i="44"/>
  <c r="H45" i="44"/>
  <c r="G45" i="44"/>
  <c r="J44" i="44"/>
  <c r="J43" i="44"/>
  <c r="J41" i="44" s="1"/>
  <c r="I43" i="44"/>
  <c r="I41" i="44" s="1"/>
  <c r="I40" i="44" s="1"/>
  <c r="H43" i="44"/>
  <c r="H41" i="44" s="1"/>
  <c r="H40" i="44" s="1"/>
  <c r="G43" i="44"/>
  <c r="G41" i="44"/>
  <c r="G40" i="44" s="1"/>
  <c r="F41" i="44"/>
  <c r="F40" i="44" s="1"/>
  <c r="E41" i="44"/>
  <c r="D41" i="44"/>
  <c r="J35" i="44"/>
  <c r="J34" i="44"/>
  <c r="J33" i="44"/>
  <c r="J32" i="44" s="1"/>
  <c r="J31" i="44" s="1"/>
  <c r="I32" i="44"/>
  <c r="F32" i="44"/>
  <c r="E32" i="44"/>
  <c r="E31" i="44" s="1"/>
  <c r="E30" i="44" s="1"/>
  <c r="D32" i="44"/>
  <c r="D31" i="44" s="1"/>
  <c r="D30" i="44" s="1"/>
  <c r="I31" i="44"/>
  <c r="I30" i="44" s="1"/>
  <c r="F31" i="44"/>
  <c r="D171" i="44" l="1"/>
  <c r="F30" i="44"/>
  <c r="E171" i="44"/>
  <c r="G30" i="44"/>
  <c r="G171" i="44" s="1"/>
  <c r="F171" i="44"/>
  <c r="I171" i="44"/>
  <c r="H30" i="44"/>
  <c r="H171" i="44" s="1"/>
  <c r="J52" i="44"/>
  <c r="J49" i="44" s="1"/>
  <c r="J40" i="44" s="1"/>
  <c r="J30" i="44" s="1"/>
  <c r="J171" i="44" s="1"/>
  <c r="I45" i="43"/>
  <c r="I43" i="43"/>
  <c r="H45" i="43"/>
  <c r="G45" i="43"/>
  <c r="H43" i="43"/>
  <c r="G43" i="43"/>
  <c r="J166" i="43" l="1"/>
  <c r="I166" i="43"/>
  <c r="H166" i="43"/>
  <c r="G166" i="43"/>
  <c r="F166" i="43"/>
  <c r="E166" i="43"/>
  <c r="D166" i="43"/>
  <c r="J164" i="43"/>
  <c r="I164" i="43"/>
  <c r="H164" i="43"/>
  <c r="G164" i="43"/>
  <c r="F164" i="43"/>
  <c r="E164" i="43"/>
  <c r="D164" i="43"/>
  <c r="J159" i="43"/>
  <c r="I159" i="43"/>
  <c r="H159" i="43"/>
  <c r="G159" i="43"/>
  <c r="G147" i="43" s="1"/>
  <c r="F159" i="43"/>
  <c r="E159" i="43"/>
  <c r="D159" i="43"/>
  <c r="J148" i="43"/>
  <c r="I148" i="43"/>
  <c r="H148" i="43"/>
  <c r="H147" i="43" s="1"/>
  <c r="G148" i="43"/>
  <c r="F148" i="43"/>
  <c r="F147" i="43" s="1"/>
  <c r="E148" i="43"/>
  <c r="E147" i="43" s="1"/>
  <c r="D148" i="43"/>
  <c r="D147" i="43" s="1"/>
  <c r="J147" i="43"/>
  <c r="I147" i="43"/>
  <c r="J145" i="43"/>
  <c r="I145" i="43"/>
  <c r="H145" i="43"/>
  <c r="G145" i="43"/>
  <c r="F145" i="43"/>
  <c r="E145" i="43"/>
  <c r="D145" i="43"/>
  <c r="J143" i="43"/>
  <c r="I143" i="43"/>
  <c r="H143" i="43"/>
  <c r="G143" i="43"/>
  <c r="F143" i="43"/>
  <c r="E143" i="43"/>
  <c r="D143" i="43"/>
  <c r="J141" i="43"/>
  <c r="I141" i="43"/>
  <c r="H141" i="43"/>
  <c r="G141" i="43"/>
  <c r="G127" i="43" s="1"/>
  <c r="F141" i="43"/>
  <c r="F127" i="43" s="1"/>
  <c r="E141" i="43"/>
  <c r="D141" i="43"/>
  <c r="J138" i="43"/>
  <c r="I138" i="43"/>
  <c r="H138" i="43"/>
  <c r="G138" i="43"/>
  <c r="F138" i="43"/>
  <c r="E138" i="43"/>
  <c r="D138" i="43"/>
  <c r="J136" i="43"/>
  <c r="J127" i="43" s="1"/>
  <c r="I136" i="43"/>
  <c r="I127" i="43" s="1"/>
  <c r="H136" i="43"/>
  <c r="H127" i="43" s="1"/>
  <c r="G136" i="43"/>
  <c r="F136" i="43"/>
  <c r="E136" i="43"/>
  <c r="D136" i="43"/>
  <c r="J134" i="43"/>
  <c r="J131" i="43"/>
  <c r="I131" i="43"/>
  <c r="H131" i="43"/>
  <c r="G131" i="43"/>
  <c r="F131" i="43"/>
  <c r="E131" i="43"/>
  <c r="D131" i="43"/>
  <c r="D127" i="43" s="1"/>
  <c r="J128" i="43"/>
  <c r="I128" i="43"/>
  <c r="H128" i="43"/>
  <c r="G128" i="43"/>
  <c r="F128" i="43"/>
  <c r="E128" i="43"/>
  <c r="E127" i="43" s="1"/>
  <c r="D128" i="43"/>
  <c r="J126" i="43"/>
  <c r="J117" i="43"/>
  <c r="I117" i="43"/>
  <c r="H117" i="43"/>
  <c r="G117" i="43"/>
  <c r="F117" i="43"/>
  <c r="E117" i="43"/>
  <c r="D117" i="43"/>
  <c r="D113" i="43" s="1"/>
  <c r="J114" i="43"/>
  <c r="J113" i="43" s="1"/>
  <c r="I114" i="43"/>
  <c r="I113" i="43" s="1"/>
  <c r="H114" i="43"/>
  <c r="G114" i="43"/>
  <c r="F114" i="43"/>
  <c r="E114" i="43"/>
  <c r="D114" i="43"/>
  <c r="H113" i="43"/>
  <c r="G113" i="43"/>
  <c r="F113" i="43"/>
  <c r="E113" i="43"/>
  <c r="J106" i="43"/>
  <c r="I106" i="43"/>
  <c r="H106" i="43"/>
  <c r="G106" i="43"/>
  <c r="F106" i="43"/>
  <c r="E106" i="43"/>
  <c r="D106" i="43"/>
  <c r="J97" i="43"/>
  <c r="I97" i="43"/>
  <c r="H97" i="43"/>
  <c r="G97" i="43"/>
  <c r="G90" i="43" s="1"/>
  <c r="F97" i="43"/>
  <c r="F90" i="43" s="1"/>
  <c r="E97" i="43"/>
  <c r="D97" i="43"/>
  <c r="J94" i="43"/>
  <c r="I94" i="43"/>
  <c r="H94" i="43"/>
  <c r="G94" i="43"/>
  <c r="F94" i="43"/>
  <c r="E94" i="43"/>
  <c r="D94" i="43"/>
  <c r="J91" i="43"/>
  <c r="J90" i="43" s="1"/>
  <c r="I91" i="43"/>
  <c r="I90" i="43" s="1"/>
  <c r="H91" i="43"/>
  <c r="H90" i="43" s="1"/>
  <c r="G91" i="43"/>
  <c r="F91" i="43"/>
  <c r="E91" i="43"/>
  <c r="D91" i="43"/>
  <c r="E90" i="43"/>
  <c r="D90" i="43"/>
  <c r="J85" i="43"/>
  <c r="I85" i="43"/>
  <c r="H85" i="43"/>
  <c r="G85" i="43"/>
  <c r="F85" i="43"/>
  <c r="E85" i="43"/>
  <c r="D85" i="43"/>
  <c r="J76" i="43"/>
  <c r="I76" i="43"/>
  <c r="H76" i="43"/>
  <c r="G76" i="43"/>
  <c r="F76" i="43"/>
  <c r="E76" i="43"/>
  <c r="D76" i="43"/>
  <c r="J75" i="43"/>
  <c r="J74" i="43"/>
  <c r="J73" i="43"/>
  <c r="J72" i="43"/>
  <c r="J71" i="43"/>
  <c r="J70" i="43"/>
  <c r="J69" i="43"/>
  <c r="J68" i="43"/>
  <c r="J67" i="43"/>
  <c r="I67" i="43"/>
  <c r="H67" i="43"/>
  <c r="G67" i="43"/>
  <c r="F67" i="43"/>
  <c r="E67" i="43"/>
  <c r="D67" i="43"/>
  <c r="J66" i="43"/>
  <c r="J65" i="43"/>
  <c r="J64" i="43" s="1"/>
  <c r="I64" i="43"/>
  <c r="H64" i="43"/>
  <c r="G64" i="43"/>
  <c r="F64" i="43"/>
  <c r="E64" i="43"/>
  <c r="D64" i="43"/>
  <c r="J63" i="43"/>
  <c r="J62" i="43" s="1"/>
  <c r="I62" i="43"/>
  <c r="H62" i="43"/>
  <c r="G62" i="43"/>
  <c r="F62" i="43"/>
  <c r="E62" i="43"/>
  <c r="D62" i="43"/>
  <c r="J61" i="43"/>
  <c r="J60" i="43"/>
  <c r="J59" i="43"/>
  <c r="J58" i="43"/>
  <c r="J57" i="43"/>
  <c r="J53" i="43" s="1"/>
  <c r="J56" i="43"/>
  <c r="J55" i="43"/>
  <c r="J54" i="43"/>
  <c r="I53" i="43"/>
  <c r="H53" i="43"/>
  <c r="G53" i="43"/>
  <c r="F53" i="43"/>
  <c r="E53" i="43"/>
  <c r="D53" i="43"/>
  <c r="F52" i="43"/>
  <c r="J52" i="43" s="1"/>
  <c r="J51" i="43"/>
  <c r="J50" i="43"/>
  <c r="J49" i="43" s="1"/>
  <c r="I49" i="43"/>
  <c r="H49" i="43"/>
  <c r="G49" i="43"/>
  <c r="F49" i="43"/>
  <c r="E49" i="43"/>
  <c r="D49" i="43"/>
  <c r="J46" i="43"/>
  <c r="J45" i="43"/>
  <c r="J44" i="43"/>
  <c r="J43" i="43"/>
  <c r="J41" i="43" s="1"/>
  <c r="I41" i="43"/>
  <c r="I40" i="43" s="1"/>
  <c r="H41" i="43"/>
  <c r="H40" i="43" s="1"/>
  <c r="G41" i="43"/>
  <c r="F41" i="43"/>
  <c r="F40" i="43" s="1"/>
  <c r="E41" i="43"/>
  <c r="E40" i="43" s="1"/>
  <c r="D41" i="43"/>
  <c r="D40" i="43" s="1"/>
  <c r="J35" i="43"/>
  <c r="J34" i="43"/>
  <c r="J33" i="43"/>
  <c r="J32" i="43"/>
  <c r="J31" i="43" s="1"/>
  <c r="I32" i="43"/>
  <c r="I31" i="43" s="1"/>
  <c r="H32" i="43"/>
  <c r="H31" i="43" s="1"/>
  <c r="G32" i="43"/>
  <c r="G31" i="43" s="1"/>
  <c r="F32" i="43"/>
  <c r="E32" i="43"/>
  <c r="D32" i="43"/>
  <c r="D31" i="43" s="1"/>
  <c r="F31" i="43"/>
  <c r="E31" i="43"/>
  <c r="E30" i="43" s="1"/>
  <c r="G40" i="43" l="1"/>
  <c r="G30" i="43"/>
  <c r="G171" i="43" s="1"/>
  <c r="D171" i="43"/>
  <c r="F171" i="43"/>
  <c r="J40" i="43"/>
  <c r="J30" i="43"/>
  <c r="J171" i="43" s="1"/>
  <c r="F30" i="43"/>
  <c r="E171" i="43"/>
  <c r="H30" i="43"/>
  <c r="H171" i="43" s="1"/>
  <c r="I30" i="43"/>
  <c r="I171" i="43" s="1"/>
  <c r="D30" i="43"/>
  <c r="J165" i="42"/>
  <c r="I165" i="42"/>
  <c r="H165" i="42"/>
  <c r="G165" i="42"/>
  <c r="F165" i="42"/>
  <c r="E165" i="42"/>
  <c r="D165" i="42"/>
  <c r="J163" i="42"/>
  <c r="I163" i="42"/>
  <c r="H163" i="42"/>
  <c r="G163" i="42"/>
  <c r="F163" i="42"/>
  <c r="E163" i="42"/>
  <c r="D163" i="42"/>
  <c r="J158" i="42"/>
  <c r="I158" i="42"/>
  <c r="H158" i="42"/>
  <c r="G158" i="42"/>
  <c r="F158" i="42"/>
  <c r="F146" i="42" s="1"/>
  <c r="E158" i="42"/>
  <c r="D158" i="42"/>
  <c r="J147" i="42"/>
  <c r="J146" i="42" s="1"/>
  <c r="I147" i="42"/>
  <c r="I146" i="42" s="1"/>
  <c r="H147" i="42"/>
  <c r="G147" i="42"/>
  <c r="F147" i="42"/>
  <c r="E147" i="42"/>
  <c r="E146" i="42" s="1"/>
  <c r="D147" i="42"/>
  <c r="J144" i="42"/>
  <c r="I144" i="42"/>
  <c r="H144" i="42"/>
  <c r="G144" i="42"/>
  <c r="F144" i="42"/>
  <c r="E144" i="42"/>
  <c r="D144" i="42"/>
  <c r="J142" i="42"/>
  <c r="I142" i="42"/>
  <c r="H142" i="42"/>
  <c r="G142" i="42"/>
  <c r="F142" i="42"/>
  <c r="E142" i="42"/>
  <c r="D142" i="42"/>
  <c r="J140" i="42"/>
  <c r="I140" i="42"/>
  <c r="H140" i="42"/>
  <c r="G140" i="42"/>
  <c r="F140" i="42"/>
  <c r="E140" i="42"/>
  <c r="D140" i="42"/>
  <c r="J137" i="42"/>
  <c r="I137" i="42"/>
  <c r="H137" i="42"/>
  <c r="G137" i="42"/>
  <c r="F137" i="42"/>
  <c r="E137" i="42"/>
  <c r="D137" i="42"/>
  <c r="J135" i="42"/>
  <c r="I135" i="42"/>
  <c r="H135" i="42"/>
  <c r="G135" i="42"/>
  <c r="F135" i="42"/>
  <c r="E135" i="42"/>
  <c r="D135" i="42"/>
  <c r="J133" i="42"/>
  <c r="J130" i="42" s="1"/>
  <c r="I130" i="42"/>
  <c r="H130" i="42"/>
  <c r="G130" i="42"/>
  <c r="F130" i="42"/>
  <c r="E130" i="42"/>
  <c r="D130" i="42"/>
  <c r="J127" i="42"/>
  <c r="I127" i="42"/>
  <c r="H127" i="42"/>
  <c r="G127" i="42"/>
  <c r="F127" i="42"/>
  <c r="E127" i="42"/>
  <c r="D127" i="42"/>
  <c r="J125" i="42"/>
  <c r="J116" i="42" s="1"/>
  <c r="I116" i="42"/>
  <c r="I112" i="42" s="1"/>
  <c r="H116" i="42"/>
  <c r="G116" i="42"/>
  <c r="F116" i="42"/>
  <c r="E116" i="42"/>
  <c r="D116" i="42"/>
  <c r="J113" i="42"/>
  <c r="I113" i="42"/>
  <c r="H113" i="42"/>
  <c r="G113" i="42"/>
  <c r="F113" i="42"/>
  <c r="E113" i="42"/>
  <c r="D113" i="42"/>
  <c r="E112" i="42"/>
  <c r="J105" i="42"/>
  <c r="I105" i="42"/>
  <c r="H105" i="42"/>
  <c r="G105" i="42"/>
  <c r="F105" i="42"/>
  <c r="E105" i="42"/>
  <c r="D105" i="42"/>
  <c r="J96" i="42"/>
  <c r="I96" i="42"/>
  <c r="H96" i="42"/>
  <c r="G96" i="42"/>
  <c r="F96" i="42"/>
  <c r="E96" i="42"/>
  <c r="D96" i="42"/>
  <c r="J93" i="42"/>
  <c r="I93" i="42"/>
  <c r="H93" i="42"/>
  <c r="G93" i="42"/>
  <c r="F93" i="42"/>
  <c r="E93" i="42"/>
  <c r="D93" i="42"/>
  <c r="J90" i="42"/>
  <c r="I90" i="42"/>
  <c r="H90" i="42"/>
  <c r="H89" i="42" s="1"/>
  <c r="G90" i="42"/>
  <c r="F90" i="42"/>
  <c r="E90" i="42"/>
  <c r="D90" i="42"/>
  <c r="D89" i="42" s="1"/>
  <c r="J84" i="42"/>
  <c r="I84" i="42"/>
  <c r="H84" i="42"/>
  <c r="G84" i="42"/>
  <c r="F84" i="42"/>
  <c r="E84" i="42"/>
  <c r="D84" i="42"/>
  <c r="J75" i="42"/>
  <c r="I75" i="42"/>
  <c r="H75" i="42"/>
  <c r="G75" i="42"/>
  <c r="F75" i="42"/>
  <c r="E75" i="42"/>
  <c r="D75" i="42"/>
  <c r="J74" i="42"/>
  <c r="J73" i="42"/>
  <c r="J72" i="42"/>
  <c r="J71" i="42"/>
  <c r="J70" i="42"/>
  <c r="J69" i="42"/>
  <c r="J68" i="42"/>
  <c r="J67" i="42"/>
  <c r="I66" i="42"/>
  <c r="H66" i="42"/>
  <c r="G66" i="42"/>
  <c r="F66" i="42"/>
  <c r="E66" i="42"/>
  <c r="D66" i="42"/>
  <c r="J65" i="42"/>
  <c r="J64" i="42"/>
  <c r="J63" i="42" s="1"/>
  <c r="I63" i="42"/>
  <c r="H63" i="42"/>
  <c r="G63" i="42"/>
  <c r="F63" i="42"/>
  <c r="E63" i="42"/>
  <c r="D63" i="42"/>
  <c r="J62" i="42"/>
  <c r="J61" i="42" s="1"/>
  <c r="I61" i="42"/>
  <c r="H61" i="42"/>
  <c r="G61" i="42"/>
  <c r="F61" i="42"/>
  <c r="E61" i="42"/>
  <c r="D61" i="42"/>
  <c r="J60" i="42"/>
  <c r="J59" i="42"/>
  <c r="J58" i="42"/>
  <c r="J57" i="42"/>
  <c r="J56" i="42"/>
  <c r="J55" i="42"/>
  <c r="J54" i="42"/>
  <c r="J53" i="42"/>
  <c r="I52" i="42"/>
  <c r="H52" i="42"/>
  <c r="G52" i="42"/>
  <c r="F52" i="42"/>
  <c r="E52" i="42"/>
  <c r="D52" i="42"/>
  <c r="F51" i="42"/>
  <c r="J51" i="42" s="1"/>
  <c r="J50" i="42"/>
  <c r="J49" i="42"/>
  <c r="I48" i="42"/>
  <c r="H48" i="42"/>
  <c r="G48" i="42"/>
  <c r="E48" i="42"/>
  <c r="D48" i="42"/>
  <c r="J45" i="42"/>
  <c r="J44" i="42"/>
  <c r="J43" i="42"/>
  <c r="J42" i="42"/>
  <c r="I40" i="42"/>
  <c r="H40" i="42"/>
  <c r="G40" i="42"/>
  <c r="F40" i="42"/>
  <c r="E40" i="42"/>
  <c r="D40" i="42"/>
  <c r="J34" i="42"/>
  <c r="J33" i="42"/>
  <c r="J32" i="42"/>
  <c r="I31" i="42"/>
  <c r="I30" i="42" s="1"/>
  <c r="H31" i="42"/>
  <c r="H30" i="42" s="1"/>
  <c r="G31" i="42"/>
  <c r="G30" i="42" s="1"/>
  <c r="F31" i="42"/>
  <c r="F30" i="42" s="1"/>
  <c r="E31" i="42"/>
  <c r="E30" i="42" s="1"/>
  <c r="D31" i="42"/>
  <c r="D30" i="42" s="1"/>
  <c r="J48" i="42" l="1"/>
  <c r="E89" i="42"/>
  <c r="I89" i="42"/>
  <c r="J66" i="42"/>
  <c r="F89" i="42"/>
  <c r="J89" i="42"/>
  <c r="D112" i="42"/>
  <c r="G126" i="42"/>
  <c r="G146" i="42"/>
  <c r="G89" i="42"/>
  <c r="D146" i="42"/>
  <c r="H146" i="42"/>
  <c r="E126" i="42"/>
  <c r="E39" i="42"/>
  <c r="E29" i="42" s="1"/>
  <c r="E170" i="42" s="1"/>
  <c r="J31" i="42"/>
  <c r="J30" i="42" s="1"/>
  <c r="D126" i="42"/>
  <c r="D39" i="42"/>
  <c r="F126" i="42"/>
  <c r="J52" i="42"/>
  <c r="J126" i="42"/>
  <c r="H126" i="42"/>
  <c r="I126" i="42"/>
  <c r="F112" i="42"/>
  <c r="G112" i="42"/>
  <c r="H112" i="42"/>
  <c r="H39" i="42"/>
  <c r="I39" i="42"/>
  <c r="G39" i="42"/>
  <c r="J40" i="42"/>
  <c r="J112" i="42"/>
  <c r="F48" i="42"/>
  <c r="F39" i="42" s="1"/>
  <c r="D29" i="42" l="1"/>
  <c r="D170" i="42" s="1"/>
  <c r="H29" i="42"/>
  <c r="H170" i="42" s="1"/>
  <c r="F29" i="42"/>
  <c r="F170" i="42" s="1"/>
  <c r="I29" i="42"/>
  <c r="I170" i="42" s="1"/>
  <c r="J39" i="42"/>
  <c r="J29" i="42" s="1"/>
  <c r="J170" i="42" s="1"/>
  <c r="G29" i="42"/>
  <c r="G170" i="42" s="1"/>
</calcChain>
</file>

<file path=xl/sharedStrings.xml><?xml version="1.0" encoding="utf-8"?>
<sst xmlns="http://schemas.openxmlformats.org/spreadsheetml/2006/main" count="2129" uniqueCount="336">
  <si>
    <t>03</t>
  </si>
  <si>
    <t>01</t>
  </si>
  <si>
    <t>1</t>
  </si>
  <si>
    <t>02</t>
  </si>
  <si>
    <t>002</t>
  </si>
  <si>
    <t>նախահաշվի ցուցանիշները</t>
  </si>
  <si>
    <t>I</t>
  </si>
  <si>
    <t>II</t>
  </si>
  <si>
    <t>III</t>
  </si>
  <si>
    <t>IV</t>
  </si>
  <si>
    <t>Ա</t>
  </si>
  <si>
    <t>Բ</t>
  </si>
  <si>
    <t>Գ</t>
  </si>
  <si>
    <t>2</t>
  </si>
  <si>
    <t>x</t>
  </si>
  <si>
    <t>411300</t>
  </si>
  <si>
    <t>411500</t>
  </si>
  <si>
    <t>413100</t>
  </si>
  <si>
    <t>2.1 Շարունակական ծախսեր</t>
  </si>
  <si>
    <t>421200</t>
  </si>
  <si>
    <t>421300</t>
  </si>
  <si>
    <t>421400</t>
  </si>
  <si>
    <t>421500</t>
  </si>
  <si>
    <t>421600</t>
  </si>
  <si>
    <t>422100</t>
  </si>
  <si>
    <t>422200</t>
  </si>
  <si>
    <t>422900</t>
  </si>
  <si>
    <t>423100</t>
  </si>
  <si>
    <t>423200</t>
  </si>
  <si>
    <t>423400</t>
  </si>
  <si>
    <t>423600</t>
  </si>
  <si>
    <t>423700</t>
  </si>
  <si>
    <t>423900</t>
  </si>
  <si>
    <t>2.5 Ընթացիկ նորոգում և պահպանում (ծառայություններ և նյութեր)</t>
  </si>
  <si>
    <t>425100</t>
  </si>
  <si>
    <t>425200</t>
  </si>
  <si>
    <t>426100</t>
  </si>
  <si>
    <t>426200</t>
  </si>
  <si>
    <t>426300</t>
  </si>
  <si>
    <t>426400</t>
  </si>
  <si>
    <t>426500</t>
  </si>
  <si>
    <t>426600</t>
  </si>
  <si>
    <t>426700</t>
  </si>
  <si>
    <t>426900</t>
  </si>
  <si>
    <t>4. Սուբսիդիաներ</t>
  </si>
  <si>
    <t>451100</t>
  </si>
  <si>
    <t>451200</t>
  </si>
  <si>
    <t>5.Դրամաշնորհներ</t>
  </si>
  <si>
    <t>472800</t>
  </si>
  <si>
    <t>472900</t>
  </si>
  <si>
    <t>7. ԱՅԼ ԾԱԽՍԵՐ</t>
  </si>
  <si>
    <t>482300</t>
  </si>
  <si>
    <t>483100</t>
  </si>
  <si>
    <t>7.6 ԱՅԼ ԾԱԽՍԵՐ</t>
  </si>
  <si>
    <t>486100</t>
  </si>
  <si>
    <t>1200000</t>
  </si>
  <si>
    <t>1210000</t>
  </si>
  <si>
    <t>1211000</t>
  </si>
  <si>
    <t>511100</t>
  </si>
  <si>
    <t>1214000</t>
  </si>
  <si>
    <t>512100</t>
  </si>
  <si>
    <t>1215000</t>
  </si>
  <si>
    <t>512200</t>
  </si>
  <si>
    <t>1216000</t>
  </si>
  <si>
    <t>512900</t>
  </si>
  <si>
    <t>1218000</t>
  </si>
  <si>
    <t>513200</t>
  </si>
  <si>
    <t>(ստորագրություն)</t>
  </si>
  <si>
    <t>(Ա.Հ.Ա.)</t>
  </si>
  <si>
    <t>Կ.Տ.</t>
  </si>
  <si>
    <t xml:space="preserve"> NN </t>
  </si>
  <si>
    <t>3</t>
  </si>
  <si>
    <t xml:space="preserve">  411100</t>
  </si>
  <si>
    <t xml:space="preserve">  411200</t>
  </si>
  <si>
    <t xml:space="preserve"> -ÐÐ ýÇÝ³ÝëÝ»ñÇ ¨ ¿ÏáÝáÙÇÏ³ÛÇ Ý³Ë³ñ³ñáõÃÛ³Ý, Ñ³ñÏ³ÛÇÝ ¨ Ù³ùë³ÛÇÝ Ù³ñÙÇÝÝ»ñÇ ³ßË³ïáÕÝ»ñÇ å³ñ·¨³ïñáõÙ</t>
  </si>
  <si>
    <t>411400</t>
  </si>
  <si>
    <t xml:space="preserve"> -²ÛÉ í³ñÓ³ïñáõÃÛáõÝÝ»ñ </t>
  </si>
  <si>
    <t xml:space="preserve"> -´Ý»Õ»Ý ³ßË³ï³í³ñÓ»ñ ¨ Ñ³í»É³í×³ñÝ»ñ</t>
  </si>
  <si>
    <t>412100</t>
  </si>
  <si>
    <t xml:space="preserve"> -ì×³ñÝ»ñ êáóÇ³É³Ï³Ý ³å³Ñáí³·ñáõÃÛ³Ý å»ï³Ï³Ý ÑÇÙÝ³¹ñ³ÙÇÝ </t>
  </si>
  <si>
    <t>421100</t>
  </si>
  <si>
    <t xml:space="preserve"> -¶áõÛùÇ ¨ ë³ñù³íáñáõÙÝ»ñÇ í³ñÓ³Ï³ÉáõÃÛáõÝ</t>
  </si>
  <si>
    <t xml:space="preserve"> -²ñï³·»ñ³ï»ëã³Ï³Ý Í³Ëë»ñ</t>
  </si>
  <si>
    <t>421700</t>
  </si>
  <si>
    <t>423300</t>
  </si>
  <si>
    <t>424100</t>
  </si>
  <si>
    <t>441100</t>
  </si>
  <si>
    <t>441200</t>
  </si>
  <si>
    <t>442100</t>
  </si>
  <si>
    <t>442200</t>
  </si>
  <si>
    <t>443100</t>
  </si>
  <si>
    <t>443200</t>
  </si>
  <si>
    <t>443300</t>
  </si>
  <si>
    <t>452100</t>
  </si>
  <si>
    <t>452200</t>
  </si>
  <si>
    <t>465700</t>
  </si>
  <si>
    <t>472100</t>
  </si>
  <si>
    <t>472200</t>
  </si>
  <si>
    <t>472300</t>
  </si>
  <si>
    <t>472400</t>
  </si>
  <si>
    <t>472500</t>
  </si>
  <si>
    <t>472600</t>
  </si>
  <si>
    <t>472700</t>
  </si>
  <si>
    <t>481100</t>
  </si>
  <si>
    <t>481900</t>
  </si>
  <si>
    <t>482100</t>
  </si>
  <si>
    <t>482400</t>
  </si>
  <si>
    <t>484100</t>
  </si>
  <si>
    <t>484200</t>
  </si>
  <si>
    <t>485100</t>
  </si>
  <si>
    <t>489100</t>
  </si>
  <si>
    <t>1212000</t>
  </si>
  <si>
    <t>511200</t>
  </si>
  <si>
    <t>1213000</t>
  </si>
  <si>
    <t>511300</t>
  </si>
  <si>
    <t>1217000</t>
  </si>
  <si>
    <t>513100</t>
  </si>
  <si>
    <t>1218200</t>
  </si>
  <si>
    <t>513300</t>
  </si>
  <si>
    <t>1218300</t>
  </si>
  <si>
    <t>513400</t>
  </si>
  <si>
    <t>1220000</t>
  </si>
  <si>
    <t>1221000</t>
  </si>
  <si>
    <t>521100</t>
  </si>
  <si>
    <t>1222000</t>
  </si>
  <si>
    <t>522100</t>
  </si>
  <si>
    <t>1223000</t>
  </si>
  <si>
    <t>523100</t>
  </si>
  <si>
    <t>1224000</t>
  </si>
  <si>
    <t>524100</t>
  </si>
  <si>
    <t>1230000</t>
  </si>
  <si>
    <t>1231000</t>
  </si>
  <si>
    <t>531100</t>
  </si>
  <si>
    <t>1240000</t>
  </si>
  <si>
    <t>1241000</t>
  </si>
  <si>
    <t>541100</t>
  </si>
  <si>
    <t>1242000</t>
  </si>
  <si>
    <t>542100</t>
  </si>
  <si>
    <t>1243000</t>
  </si>
  <si>
    <t>543100</t>
  </si>
  <si>
    <t>544100</t>
  </si>
  <si>
    <t xml:space="preserve"> ԸՆԴԱՄԵՆԸ  ԾԱԽՍԵՐ`</t>
  </si>
  <si>
    <t>անվանումները</t>
  </si>
  <si>
    <t>6. ՍՈՑԻԱԼԱԿԱՆ ՆՊԱՍՏՆԵՐ</t>
  </si>
  <si>
    <t>1.1 Աշխատանքի վարձատրություն</t>
  </si>
  <si>
    <t>«Հավելված 1
«Բյուջետային հիմնարկների պահպանման 
ծախսերի նախահաշվի ձևը»
Օրինակելի ձև N1
hաստատվել է  ՀՀ ֆինանսների և էկոնոմիկայի
նախարարի      23 հուլիսի     2007 թվականի 
N  597-Ն   հրամանով»</t>
  </si>
  <si>
    <t>«Հ Ա Ս Տ Ա Տ ՈՒ Մ   ԵՄ»</t>
  </si>
  <si>
    <r>
      <t xml:space="preserve"> </t>
    </r>
    <r>
      <rPr>
        <sz val="8"/>
        <rFont val="GHEA Grapalat"/>
        <family val="3"/>
      </rPr>
      <t xml:space="preserve">                                                                  </t>
    </r>
  </si>
  <si>
    <r>
      <t xml:space="preserve"> </t>
    </r>
    <r>
      <rPr>
        <sz val="8"/>
        <rFont val="GHEA Grapalat"/>
        <family val="3"/>
      </rPr>
      <t xml:space="preserve">                                                                   </t>
    </r>
  </si>
  <si>
    <t xml:space="preserve">( ընդամենը գումարը թվերով և տառերով)  </t>
  </si>
  <si>
    <t>Ն Ա Խ Ա Հ Ա Շ Ի Վ</t>
  </si>
  <si>
    <t xml:space="preserve">Բ Յ ՈՒ Ջ Ե Տ Ա Յ Ի Ն    Հ Ի Մ Ն Ա Ր Կ Ի  Պ Ա Հ Պ Ա Ն Մ Ա Ն   Ծ Ա Խ Ս Ե Ր Ի      </t>
  </si>
  <si>
    <t xml:space="preserve">   </t>
  </si>
  <si>
    <t xml:space="preserve">3. Հիմնարկի տեղաբաշխման  մարզի  և  համայնքի կոդն  ըստ բյուջետային ծախսերի  տարածքային  դասակարգման  </t>
  </si>
  <si>
    <t xml:space="preserve">4.  ՀՀ պետական կառավարման (տեղական ինքնակառավարման)  վերադաս մարմնի </t>
  </si>
  <si>
    <r>
      <t xml:space="preserve">  անվանումը՝                 </t>
    </r>
    <r>
      <rPr>
        <b/>
        <sz val="10"/>
        <rFont val="GHEA Grapalat"/>
        <family val="3"/>
      </rPr>
      <t xml:space="preserve"> Բարձրագույն դատական խորհուրդ</t>
    </r>
  </si>
  <si>
    <t xml:space="preserve"> 6. Հիմնարկի՝  տեղական գանձապետական բաժնում (ՏԳԲ)  հաշվառման   համարը </t>
  </si>
  <si>
    <t xml:space="preserve">7. Ֆինանսավորման  աղբյուրի  կոդը  (ՀՀ  պետական  բյուջե՝ 1, համայնքի  բյուջե՝ 2) </t>
  </si>
  <si>
    <t xml:space="preserve">8. Բյուջետային  ծախսերի  գործառական  դասակարգ.   </t>
  </si>
  <si>
    <t>ծածկագիր</t>
  </si>
  <si>
    <t xml:space="preserve">մարմնի կոդն ըստ բյուջետային ծախսերի գերատեսչակ. դասակ. </t>
  </si>
  <si>
    <t>12. Չափի միավորը՝ հազար դրամ</t>
  </si>
  <si>
    <r>
      <t>1</t>
    </r>
    <r>
      <rPr>
        <sz val="8"/>
        <rFont val="GHEA Grapalat"/>
        <family val="3"/>
      </rPr>
      <t>0. Ծրագրի  կոդը</t>
    </r>
  </si>
  <si>
    <r>
      <rPr>
        <sz val="8"/>
        <rFont val="GHEA Grapalat"/>
        <family val="3"/>
      </rPr>
      <t>11.ՀՀ պետական կառավարման</t>
    </r>
    <r>
      <rPr>
        <sz val="9"/>
        <rFont val="GHEA Grapalat"/>
        <family val="3"/>
      </rPr>
      <t xml:space="preserve"> (ՏԻ)</t>
    </r>
  </si>
  <si>
    <t xml:space="preserve">Տողի          NN  </t>
  </si>
  <si>
    <t xml:space="preserve">Բյուջետային ծախսերի տնտեսագիտական դասակարգման  տարրեր </t>
  </si>
  <si>
    <t xml:space="preserve">Նույն ժամանակահատվածի համար նախկինում հաստատված՝ գործող </t>
  </si>
  <si>
    <t xml:space="preserve">նախահաշվում կատարված փոփոխությունները  (ավելացումը՝ /+/,  պակասեցումը՝/-/   </t>
  </si>
  <si>
    <t xml:space="preserve">Սույն նախահաշվով հաստատվող  ցուցանիշները </t>
  </si>
  <si>
    <t>այդ թվում՝ ըստ եռամսյակների (եռամսյակի ամիսների)աճողական</t>
  </si>
  <si>
    <t xml:space="preserve">Ա.   ԸՆԹԱՑԻԿ  ԾԱԽՍԵՐ՝      </t>
  </si>
  <si>
    <t>1.ՊԵՏԱԿԱՆ, ՏԵՂԱԿԱՆ ԻՆՔՆԱԿԱՌԱՎԱՐՄԱՆ ՄԱՐՄԻՆՆԵՐԻ, ԴՐԱՆՑ ԵՆԹԱԿԱ ԲՅՈՒՋԵՏԱՅԻՆ ՀԻՄՆԱՐԿՆԵՐԻ ԱՇԽԱՏՈՂՆԵՐԻ ԱՇԽԱՏԱՎԱՐՁԸ՝ ԸՆԴԱՄԵՆԸ,                                                                             այդ թվում՝</t>
  </si>
  <si>
    <t xml:space="preserve"> -Աշխատողների աշխատավարձեր և հավելավճարներ</t>
  </si>
  <si>
    <t xml:space="preserve"> - Պարգևատրումներ, դրամական խրախուսումներ և հատուկ վճարներ</t>
  </si>
  <si>
    <t xml:space="preserve"> -Քաղաքացիական, դատական և պետական ծառայողների պարգևատրում</t>
  </si>
  <si>
    <t>2 Ծառայությունների և ապրանքների ձեռք բերում</t>
  </si>
  <si>
    <t xml:space="preserve"> -էներգետիկ  ծառայություններ</t>
  </si>
  <si>
    <t xml:space="preserve"> -Կոմունալ ծառայություններ</t>
  </si>
  <si>
    <t xml:space="preserve"> -Կապի ծառայություններ</t>
  </si>
  <si>
    <t xml:space="preserve"> -Ապահովագրական ծախսեր</t>
  </si>
  <si>
    <t xml:space="preserve"> -գործառնական և բանկային ծառայությունների ծախսեր</t>
  </si>
  <si>
    <t xml:space="preserve">2.2 Գործուղումների և շրջագայության ծախսեր </t>
  </si>
  <si>
    <t xml:space="preserve"> -Ներքին գործուղումներ</t>
  </si>
  <si>
    <t xml:space="preserve"> -Արտասահմանյան գործուղումների գծով ծախսեր</t>
  </si>
  <si>
    <t>2.3 Պայմանագրային ծառայությունների ձեռք բերում</t>
  </si>
  <si>
    <t xml:space="preserve"> -Վարչական ծառայություններ</t>
  </si>
  <si>
    <t xml:space="preserve"> -Համակարգչային ծառայություններ</t>
  </si>
  <si>
    <t xml:space="preserve"> -Աշխատակազմի մասնագիտական զարգացման ծառայություններ</t>
  </si>
  <si>
    <t xml:space="preserve"> -Տեղակատվական ծառայություններ</t>
  </si>
  <si>
    <t xml:space="preserve"> -Կառավարչական ծառայություններ</t>
  </si>
  <si>
    <t xml:space="preserve"> - Կենցաղային և հանրային սննդի ծառայություններ</t>
  </si>
  <si>
    <t xml:space="preserve"> -Ներկայացուցչական ծախսեր</t>
  </si>
  <si>
    <t xml:space="preserve"> -Ընդհանուր բնույթի այլ ծառայություններ</t>
  </si>
  <si>
    <t>2.4 Այլ մասնագիտական ծառայությունների ձեռք բերում</t>
  </si>
  <si>
    <t xml:space="preserve"> -Մասնագիտական ծառայություններ</t>
  </si>
  <si>
    <t xml:space="preserve"> -Շենքերի և կառույցների ընթացիկ նորոգում և պահպանում</t>
  </si>
  <si>
    <t xml:space="preserve"> -Մեքենաների և սարքավորումների ընթացիկ նորոգում և պահպանում</t>
  </si>
  <si>
    <t>2.6  Նյութեր</t>
  </si>
  <si>
    <t xml:space="preserve"> -Գրասենյակային նյութեր և հագուստ</t>
  </si>
  <si>
    <t xml:space="preserve"> -Գյուղատնտեսական ապրանքներ</t>
  </si>
  <si>
    <t xml:space="preserve"> -Վերապատրաստման և ուսուցման նյութեր </t>
  </si>
  <si>
    <t xml:space="preserve"> -Տրանսպորտային նյութեր</t>
  </si>
  <si>
    <t xml:space="preserve"> -Շրջակա միջավայրի պաշտպանության և գիտական նյութեր</t>
  </si>
  <si>
    <t xml:space="preserve"> -Առողջապահական  և լաբորատոր նյութեր</t>
  </si>
  <si>
    <t xml:space="preserve"> -Կենցաղային և հանրային սննդի նյութեր</t>
  </si>
  <si>
    <t xml:space="preserve"> -Հատուկ նպատակային այլ նյութեր</t>
  </si>
  <si>
    <t>3 Տոկոսավճարներ</t>
  </si>
  <si>
    <t xml:space="preserve"> -Ներքին արժեթղթերի տոկոսավճարներ</t>
  </si>
  <si>
    <t xml:space="preserve"> -Ներքին վարկերի տոկոսավճարներ</t>
  </si>
  <si>
    <t xml:space="preserve"> -Արտաքին արժեթղթերի գծով տոկոսավճարներ</t>
  </si>
  <si>
    <t xml:space="preserve"> -Արտաքին վարկերի գծով տոկոսավճարներ</t>
  </si>
  <si>
    <t>Փոխառությունների հետ կապված վճարներ</t>
  </si>
  <si>
    <t xml:space="preserve"> -Փոխանակման կուրսերի բացասական տարբերություն</t>
  </si>
  <si>
    <t xml:space="preserve"> -Տույժեր</t>
  </si>
  <si>
    <t xml:space="preserve"> -Փոխառությունների գծով տուրքեր</t>
  </si>
  <si>
    <t xml:space="preserve"> -Սուբսիդիաներ ոչ-ֆինանսական պետական կազմակերպություններին </t>
  </si>
  <si>
    <t xml:space="preserve"> -Սուբսիդիաներ ֆինանսական պետական կազմակերպություններին </t>
  </si>
  <si>
    <t xml:space="preserve"> -Սուբսիդիաներ ոչ պետական ոչ  ֆինանսական  կազմակերպություններին </t>
  </si>
  <si>
    <t xml:space="preserve"> -Սուբսիդիաներ ոչ պետական   ֆինանսական  կազմակերպություններին </t>
  </si>
  <si>
    <t>5,1Դրամաշնորհներ օտարերկրյա կառավարություններին</t>
  </si>
  <si>
    <t>Ընթացիկ դրամաշնորհներ օտարերկրյա կառավարություններին</t>
  </si>
  <si>
    <t>Կապիտալ դրամաշնորհներ օտարերկրյա կառավարություններին</t>
  </si>
  <si>
    <t>5,2Դրամաշնորհներ միջազգային կազմակերպություններին</t>
  </si>
  <si>
    <t>Ընթացիկ դրամաշնորհներ միջազգային կազմակերպություններին</t>
  </si>
  <si>
    <t>Կապիտալ դրամաշնորհեր միջազգային կազմակերպություններին</t>
  </si>
  <si>
    <t xml:space="preserve">5,3Ընթացիկ դրամաշնորհներ պետական հատվածի այլ մակարդակներին </t>
  </si>
  <si>
    <t>Ընթացիկ դրամաշնորհներ պետական կառավարման հատվածին</t>
  </si>
  <si>
    <t>Ընթացիկ սուբվենցիաներ համայնքներին</t>
  </si>
  <si>
    <t>Պետական բյուջեից համայնքների բյուջեներին ֆինանսական համահարթեցման սկզբունքով տրվող դոտացիաներ</t>
  </si>
  <si>
    <t>Օրենքների կիրարկման արդյունքում համայնքների բյուջեների կորուստների փոխհատուցում</t>
  </si>
  <si>
    <t>Այլ ընթացիկ դրամաշնորհներ համայնքներին</t>
  </si>
  <si>
    <t>Ընթացիկ դրամաշնորհներ պետական և համայնքների ոչ առևտրային կազմակերպություններին</t>
  </si>
  <si>
    <t>Ընթացիկ դրամաշնորհներ պետական և համայնքների  առևտրային կազմակերպություններին</t>
  </si>
  <si>
    <t>Այլ ընթացիկ դրամաշնորհներ</t>
  </si>
  <si>
    <t xml:space="preserve">5,4 Կապիտալ դրամաշնորհներ պետական հատվածի այլ մակարդակներին </t>
  </si>
  <si>
    <t>Կապիտալ դրամաշնորհներ պետական կառավարման հատվածին</t>
  </si>
  <si>
    <t>Կապիտալ սուբվենցիաներ համայնքներին</t>
  </si>
  <si>
    <t>Այլ կապիտալ դրամաշնորհներ համայնքներին</t>
  </si>
  <si>
    <t>Կապիտալ դրամաշնորհներ պետական և համայնքների ոչ առևտրային կազմակերպություններին</t>
  </si>
  <si>
    <t>Կապիտալ դրամաշնորհներ պետական և համայնքային  առևտրային կազմակերպություններին</t>
  </si>
  <si>
    <t>Այլ կապիտալ դրամաշնորհներ</t>
  </si>
  <si>
    <t>6.1 ՍՈՑԻԱԼԱԿԱՆ ԱՊԱՀՈՎՈՒԹՅԱՆ ՆՊԱՍՏՆԵՐ (ՊԱՐՏԱԴԻՐ ՍՈՑԻԱԼԱԿԱՆ ԱՊԱՀՈՎԱԳՐՈՒԹՅԱՆ ԿԱԶՄԱԿԵՐՊՈՒԹՅՈՒՆՆԵՐ)</t>
  </si>
  <si>
    <t xml:space="preserve"> -Տնային տնտեսություններին դրամով վճարվող սոցիալական ապահովագրության վճարներ</t>
  </si>
  <si>
    <t xml:space="preserve"> -Սոցիալական ապահովության բնեղեն նպաստներ ծառայություններ մատուցողներին</t>
  </si>
  <si>
    <t xml:space="preserve">6.2 ՍՈՑԻԱԼԱԿԱՆ ՕԳՆՈՒԹՅԱՆ ԴՐԱՄԱԿԱՆ ԱՐՏԱՀԱՅՏՈՒԹՅԱՄԲ ՆՊԱՍՏՆԵՐ (ԲՅՈՒՋԵԻՑ) </t>
  </si>
  <si>
    <t xml:space="preserve"> -Հիվանդության և հաշմանդամության նպաստներ բյուջեից</t>
  </si>
  <si>
    <t xml:space="preserve"> -Մայրության նպաստներ բյուջեից</t>
  </si>
  <si>
    <t xml:space="preserve"> -Երեխաների կամ ընտանեկան նպաստներ բյուջեից</t>
  </si>
  <si>
    <t xml:space="preserve"> -Գործազրկության նպաստներ բյուջեից</t>
  </si>
  <si>
    <t xml:space="preserve"> -Կենսաթոշակի անցնելու հետ կապված և տարիքային նպաստներ բյուջեից</t>
  </si>
  <si>
    <t xml:space="preserve"> -Հուղարկավորության նպաստներ բյուջեից</t>
  </si>
  <si>
    <t xml:space="preserve"> -Կրթական, մշակութային և սպորտային նպաստներ բյուջեից</t>
  </si>
  <si>
    <t xml:space="preserve"> -Բնակարանային նպաստներ բյուջեից</t>
  </si>
  <si>
    <t xml:space="preserve"> -Այլ նպաստներ բյուջեից</t>
  </si>
  <si>
    <t xml:space="preserve">7.1 ՆՎԻՐԱՏՎՈՒԹՅՈՒՆՆԵՐ ՈՉ-ԿԱՌԱՎԱՐՉԱԿԱՆ (ՀԱՍԱՐԱԿԱԿԱՆ) ԿԱԶՄԱԿԵՐՊՈՒԹՅՈՒՆՆԵՐԻՆ </t>
  </si>
  <si>
    <t xml:space="preserve"> -Տնային տնտեսություններին ծառայություններ մատուցող` շահույթ չհետապնդող կազմակերպություններին նվիրատվություններ</t>
  </si>
  <si>
    <t xml:space="preserve"> -Նվիրատվություններ այլ շահույթ չհետապնդող կազմակերպություններին</t>
  </si>
  <si>
    <t>7.2 ՀԱՐԿԵՐ, ՊԱՐՏԱԴԻՐ ՎՃԱՐՆԵՐ ԵՎ ՏՈՒՅԺԵՐ, ՈՐՈՆՔ ԿԱՌԱՎԱՐՄԱՆ ՏԱՐԲԵՐ ՄԱԿԱՐԴԱԿՆԵՐԻ ԿՈՂՄԻՑ ԿԻՐԱՌՎՈՒՄ ԵՆ ՄԻՄՅԱՆՑ ՆԿԱՏՄԱՄԲ</t>
  </si>
  <si>
    <t xml:space="preserve"> -Աշխատավարձի ֆոնդ</t>
  </si>
  <si>
    <t xml:space="preserve"> -Այլ հարկեր</t>
  </si>
  <si>
    <t xml:space="preserve"> -Պարտադիր վճարներ</t>
  </si>
  <si>
    <t xml:space="preserve"> -Պետական հատվածի տարբեր մակարդակների կողմից միմյանց նկատմամբ կիրառվող տույժեր</t>
  </si>
  <si>
    <t>7.3 ԴԱՏԱՐԱՆՆԵՐԻ ԿՈՂՄԻՑ ՆՇԱՆԱԿՎԱԾ ՏՈՒՅԺԵՐ ԵՎ ՏՈՒԳԱՆՔՆԵՐ</t>
  </si>
  <si>
    <t xml:space="preserve"> -Դատարանների կողմից նշանակված տույժեր և տուգանքներ</t>
  </si>
  <si>
    <t>7.4 ԲՆԱԿԱՆ ԱՂԵՏՆԵՐԻՑ ԿԱՄ ԱՅԼ ԲՆԱԿԱՆ ՊԱՏՃԱՌՆԵՐՈՎ ԱՌԱՋԱՑԱԾ ՎՆԱՍՆԵՐԻ ԿԱՄ ՎՆԱՍՎԱԾՔՆԵՐԻ ՎԵՐԱԿԱՆԳՆՈՒՄ</t>
  </si>
  <si>
    <t xml:space="preserve"> -Բնական աղետներից առաջացած վնասվածքների կամ վնասների վերականգնում</t>
  </si>
  <si>
    <t xml:space="preserve"> -Այլ բնական պատճառներով ստացած վնասվածքների վերականգնում</t>
  </si>
  <si>
    <t>7.5 ԿԱՌԱՎԱՐՄԱՆ ՄԱՐՄԻՆՆԵՐԻ ԳՈՐԾՈՒՆԵՈՒԹՅԱՆ ՀԵՏԵՎԱՆՔՈՎ ԱՌԱՋԱՑԱԾ ՎՆԱՍՆԵՐԻ ԿԱՄ ՎՆԱՍՎԱԾՔՆԵՐԻ ՎԵՐԱԿԱՆԳՆՈՒՄ</t>
  </si>
  <si>
    <t xml:space="preserve"> -Կառավարման մարմինների գործունեության հետևանքով առաջացած վնասվածքների  կամ վնասների վերականգնում </t>
  </si>
  <si>
    <t xml:space="preserve"> -Այլ ծախսեր</t>
  </si>
  <si>
    <t>7.7 ՊԱՀՈՒՍՏԱՅԻՆ ՄԻՋՈՑՆԵՐ</t>
  </si>
  <si>
    <t xml:space="preserve"> -Պահուստային միջոցներ</t>
  </si>
  <si>
    <t>Բ, ՈՉ-ՖԻՆԱՆՍԱԿԱՆ ԱԿՏԻՎՆԵՐԻ ԳԾՈՎ ԾԱԽՍԵՐ</t>
  </si>
  <si>
    <t>1.ՀԻՄՆԱԿԱՆ ՄԻՋՈՑՆԵՐ</t>
  </si>
  <si>
    <t xml:space="preserve"> -Շենքերի և շինությունների ձեռք բերում</t>
  </si>
  <si>
    <t xml:space="preserve"> -Շենքերի և շինությունների կառուցում</t>
  </si>
  <si>
    <t xml:space="preserve"> -Շենքերի և շինությունների կապիտալ վերանորոգում</t>
  </si>
  <si>
    <t xml:space="preserve"> -Տրանսպորտային սարքավորումներ</t>
  </si>
  <si>
    <t xml:space="preserve"> -Վարչական սարքավորումներ</t>
  </si>
  <si>
    <t xml:space="preserve"> -Այլ մեքենաներ և սարքավորումներ</t>
  </si>
  <si>
    <t xml:space="preserve"> -Աճեցվող ակտիվներ</t>
  </si>
  <si>
    <t xml:space="preserve"> -Ոչ-նյութական հիմնական միջոցներ</t>
  </si>
  <si>
    <t>-Գեոդեզիական քարտեզագրական ծախսեր</t>
  </si>
  <si>
    <t>-Նախագծահետազոտական ծախսեր</t>
  </si>
  <si>
    <t>2.ՊԱՇԱՐՆԵՐ</t>
  </si>
  <si>
    <t xml:space="preserve"> -Ռազմավարական պաշարներ</t>
  </si>
  <si>
    <t xml:space="preserve"> -Նյութեր և պարագաներ</t>
  </si>
  <si>
    <t xml:space="preserve"> -Վերավաճառքի համար նախատեսված ապրանքներ</t>
  </si>
  <si>
    <t xml:space="preserve"> -Սպառման նպատակով պահվող պաշարներ</t>
  </si>
  <si>
    <t>3.ԲԱՐՁՐԱՐԺԵՔ ԱԿՏԻՎՆԵՐ</t>
  </si>
  <si>
    <t xml:space="preserve"> -Բարձրարժեք ակտիվներ</t>
  </si>
  <si>
    <t>4.ՉԱՐՏԱԴՐՎԱԾ ԱԿՏԻՎՆԵՐ</t>
  </si>
  <si>
    <t xml:space="preserve"> -Հող</t>
  </si>
  <si>
    <t xml:space="preserve"> -Ընդերքային ակտիվներ</t>
  </si>
  <si>
    <t xml:space="preserve"> -Այլ բնական ծագում ունեցող ակտիվներ</t>
  </si>
  <si>
    <t xml:space="preserve"> -Ոչ նյութական չարտադրված ակտիվներ</t>
  </si>
  <si>
    <r>
      <t xml:space="preserve">5. Հիմնարկը սպասարկող տեղական գանձապետական բաժնի (ՏԳԲ) անվանումը     
     </t>
    </r>
    <r>
      <rPr>
        <b/>
        <sz val="10"/>
        <rFont val="GHEA Grapalat"/>
        <family val="3"/>
      </rPr>
      <t>Կենտրոնական գանձապետարանի գործառնական վարչություն</t>
    </r>
  </si>
  <si>
    <r>
      <t xml:space="preserve">                                                                                                        (ՀՀ պետական կառավարման մարմնի ղեկավարի /համայնքի ղեկավարի/ ստորագրությունը և Ա.Հ.Ա.)                                                                                                             </t>
    </r>
    <r>
      <rPr>
        <b/>
        <sz val="12"/>
        <rFont val="GHEA Grapalat"/>
        <family val="3"/>
      </rPr>
      <t>Կ.Տ</t>
    </r>
  </si>
  <si>
    <t>շ</t>
  </si>
  <si>
    <t xml:space="preserve"> </t>
  </si>
  <si>
    <t>Բարձրագույն դատական խորհրդի նախագահի պաշտոնակատար՝                                                                                                               Գագիկ Ջհանգիրյան</t>
  </si>
  <si>
    <t>«        »  հունվարի 2022թ.</t>
  </si>
  <si>
    <t xml:space="preserve">01 հունվարի 2022թ. -- 31 դեկտեմբերի 2022թ. ժամանակահատվածի համար </t>
  </si>
  <si>
    <t>«        »  հունվարի  2022թ.</t>
  </si>
  <si>
    <r>
      <t xml:space="preserve">1. Հիմնարկի անվանումը՝     </t>
    </r>
    <r>
      <rPr>
        <sz val="10"/>
        <rFont val="GHEA Grapalat"/>
        <family val="3"/>
      </rPr>
      <t xml:space="preserve"> </t>
    </r>
    <r>
      <rPr>
        <b/>
        <sz val="10"/>
        <rFont val="GHEA Grapalat"/>
        <family val="3"/>
      </rPr>
      <t>Հակակորուպցիոն դատարան</t>
    </r>
  </si>
  <si>
    <r>
      <rPr>
        <sz val="8"/>
        <rFont val="GHEA Grapalat"/>
        <family val="3"/>
      </rPr>
      <t>9. Ծրագրի անվանումը</t>
    </r>
    <r>
      <rPr>
        <sz val="7"/>
        <rFont val="GHEA Grapalat"/>
        <family val="3"/>
      </rPr>
      <t xml:space="preserve">  </t>
    </r>
    <r>
      <rPr>
        <b/>
        <u/>
        <sz val="9"/>
        <rFont val="GHEA Grapalat"/>
        <family val="3"/>
      </rPr>
      <t xml:space="preserve"> Հակակոռուպցիոն դատարանի բնականոն գործունեության և Հակակոռուպցիոն դատարանի կողմից դատական պաշտպանության իրավուքի ապահովում</t>
    </r>
  </si>
  <si>
    <t>1080 11019</t>
  </si>
  <si>
    <r>
      <rPr>
        <sz val="10"/>
        <rFont val="GHEA Grapalat"/>
        <family val="3"/>
      </rPr>
      <t>նախահաշիվը՝</t>
    </r>
    <r>
      <rPr>
        <sz val="8"/>
        <rFont val="GHEA Grapalat"/>
        <family val="3"/>
      </rPr>
      <t xml:space="preserve">  </t>
    </r>
    <r>
      <rPr>
        <b/>
        <sz val="12"/>
        <rFont val="GHEA Grapalat"/>
        <family val="3"/>
      </rPr>
      <t>345 587</t>
    </r>
    <r>
      <rPr>
        <b/>
        <sz val="11"/>
        <rFont val="GHEA Grapalat"/>
        <family val="3"/>
      </rPr>
      <t>,0 հազար (Երեք հարյուր քառասունհինգ միլիոն հինգ հարյուր ութսունյոթ հազար) դրամ գումարով:</t>
    </r>
  </si>
  <si>
    <t>ՂԵԿԱՎԱՐ՝</t>
  </si>
  <si>
    <t>Ա.Հարությունյան</t>
  </si>
  <si>
    <t>ՀԱՇՎԱՊԱՀԱԿԱՆ ՀԱՇՎԱՌՄԱՆ ՎԱՐՉՈՒԹՅԱՆ ՊԵՏ, ԳԼԽԱՎՈՐ ՀԱՇՎԱՊԱՀ՝</t>
  </si>
  <si>
    <t>Դ. Մելիքբեկյան</t>
  </si>
  <si>
    <t>«Հավելված 11
Հայաստանի Հանրապետության
Բարձրագույն դատական խորհրդի 
2022թ. Հունվարի 7-ի թիվ ԲԴԽ-2-Ո-2 որոշման»</t>
  </si>
  <si>
    <r>
      <t xml:space="preserve">2. Փոստային հասցեն           </t>
    </r>
    <r>
      <rPr>
        <b/>
        <sz val="10"/>
        <rFont val="GHEA Grapalat"/>
        <family val="3"/>
      </rPr>
      <t>ք.Երևան, Կորյուն 15/1</t>
    </r>
  </si>
  <si>
    <t>«        »  փետրվարի 2022թ.</t>
  </si>
  <si>
    <t>«        »  փետրվարի  2022թ.</t>
  </si>
  <si>
    <t>«Հավելված 11
Հայաստանի Հանրապետության
Բարձրագույն դատական խորհրդի 
2022թ. փետրվարի 28-ի թիվ ԲԴԽ-25-Ո-38 որոշման»</t>
  </si>
  <si>
    <t>«        »  մարտի 2022թ.</t>
  </si>
  <si>
    <t>«        »  մարտի  2022թ.</t>
  </si>
  <si>
    <t>«Հավելված 11
Հայաստանի Հանրապետության
Բարձրագույն դատական խորհրդի 
2022թ. մարտի 21-ի թիվ ԲԴԽ-32-Ո-52 որոշման»</t>
  </si>
  <si>
    <t>«        »  մայիսի 2022թ.</t>
  </si>
  <si>
    <t>«        »  մայիսի  2022թ.</t>
  </si>
  <si>
    <t>«Հավելված 1
Հայաստանի Հանրապետության
Բարձրագույն դատական խորհրդի 
2022թ. մայիսի 2-ի թիվ ԲԴԽ-46-Ո-127  որոշման»</t>
  </si>
  <si>
    <t>«Հավելված 1
Հայաստանի Հանրապետության
Բարձրագույն դատական խորհրդի 
2022թ. մայիսի 26-ի թիվ ԲԴԽ-53-Ո-144  որոշման»</t>
  </si>
  <si>
    <r>
      <t xml:space="preserve">1. Հիմնարկի անվանումը՝     </t>
    </r>
    <r>
      <rPr>
        <sz val="10"/>
        <rFont val="GHEA Grapalat"/>
        <family val="3"/>
      </rPr>
      <t xml:space="preserve"> </t>
    </r>
    <r>
      <rPr>
        <b/>
        <sz val="10"/>
        <rFont val="GHEA Grapalat"/>
        <family val="3"/>
      </rPr>
      <t>Հակակոռուպցիոն դատարան</t>
    </r>
  </si>
  <si>
    <t>Է.Մելքոնյան</t>
  </si>
  <si>
    <t>ԳԼԽԱՎՈՐ ՀԱՇՎԱՊԱՀ՝</t>
  </si>
  <si>
    <t>Ա.Գևորգյան</t>
  </si>
  <si>
    <t>նախահաշիվը՝  617 731,2 հազար (Վեց հարյուր տասնյոթ միլիոն յոթ հարյուր երեսունմեկ հազար երկու հարյուր) դրամ գումարով:</t>
  </si>
  <si>
    <t>Բարձրագույն դատական խորհրդ՝                                                                                                               Կարեն Անդրեասյան</t>
  </si>
  <si>
    <t xml:space="preserve">01 հունվարի 2023թ. -- 31 դեկտեմբերի 2023թ. ժամանակահատվածի համար </t>
  </si>
  <si>
    <t>«        »  հունվարի 2023թ.</t>
  </si>
  <si>
    <t>«        » հունվարի 2023թ.</t>
  </si>
  <si>
    <t>«Հավելված 10
Հայաստանի Հանրապետության
Բարձրագույն դատական խորհրդի 
2023թ. հունվարի 5-ի թիվ ԲԴԽ-2-Ո-3  որոշման»</t>
  </si>
  <si>
    <t>900011041002</t>
  </si>
  <si>
    <t>ԱՇԽԱՏԱԿԱԶՄԻ ՂԵԿԱՎԱՐԻ ՊԱՇՏՈՆԱԿԱՏԱՐ՝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</si>
</sst>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₽_-;\-* #,##0.00\ _₽_-;_-* &quot;-&quot;??\ _₽_-;_-@_-"/>
    <numFmt numFmtId="165" formatCode="0.0"/>
    <numFmt numFmtId="166" formatCode="#,##0.0_);\(#,##0.0\)"/>
    <numFmt numFmtId="167" formatCode="_-* #,##0.0_?_._-;\-* #,##0.0_?_._-;_-* &quot;-&quot;??_?_._-;_-@_-"/>
  </numFmts>
  <fonts count="2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name val="Arial Armenian"/>
      <family val="2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GHEA Grapalat"/>
      <family val="3"/>
    </font>
    <font>
      <sz val="10"/>
      <name val="GHEA Grapalat"/>
      <family val="3"/>
    </font>
    <font>
      <sz val="9"/>
      <name val="GHEA Grapalat"/>
      <family val="3"/>
    </font>
    <font>
      <b/>
      <sz val="14"/>
      <name val="GHEA Grapalat"/>
      <family val="3"/>
    </font>
    <font>
      <b/>
      <sz val="11"/>
      <name val="GHEA Grapalat"/>
      <family val="3"/>
    </font>
    <font>
      <b/>
      <sz val="10"/>
      <name val="GHEA Grapalat"/>
      <family val="3"/>
    </font>
    <font>
      <b/>
      <u/>
      <sz val="18"/>
      <name val="GHEA Grapalat"/>
      <family val="3"/>
    </font>
    <font>
      <b/>
      <sz val="8"/>
      <name val="GHEA Grapalat"/>
      <family val="3"/>
    </font>
    <font>
      <b/>
      <sz val="9"/>
      <name val="GHEA Grapalat"/>
      <family val="3"/>
    </font>
    <font>
      <sz val="7"/>
      <name val="GHEA Grapalat"/>
      <family val="3"/>
    </font>
    <font>
      <b/>
      <u/>
      <sz val="9"/>
      <name val="GHEA Grapalat"/>
      <family val="3"/>
    </font>
    <font>
      <sz val="11"/>
      <name val="GHEA Grapalat"/>
      <family val="3"/>
    </font>
    <font>
      <b/>
      <i/>
      <sz val="11"/>
      <name val="GHEA Grapalat"/>
      <family val="3"/>
    </font>
    <font>
      <b/>
      <i/>
      <sz val="9"/>
      <name val="GHEA Grapalat"/>
      <family val="3"/>
    </font>
    <font>
      <i/>
      <sz val="10"/>
      <name val="GHEA Grapalat"/>
      <family val="3"/>
    </font>
    <font>
      <i/>
      <sz val="11"/>
      <name val="GHEA Grapalat"/>
      <family val="3"/>
    </font>
    <font>
      <b/>
      <i/>
      <sz val="10"/>
      <name val="GHEA Grapalat"/>
      <family val="3"/>
    </font>
    <font>
      <u/>
      <sz val="11"/>
      <name val="GHEA Grapalat"/>
      <family val="3"/>
    </font>
    <font>
      <b/>
      <u/>
      <sz val="11"/>
      <name val="GHEA Grapalat"/>
      <family val="3"/>
    </font>
    <font>
      <b/>
      <sz val="12"/>
      <name val="GHEA Grapalat"/>
      <family val="3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26" fillId="0" borderId="0"/>
  </cellStyleXfs>
  <cellXfs count="151">
    <xf numFmtId="0" fontId="0" fillId="0" borderId="0" xfId="0"/>
    <xf numFmtId="0" fontId="6" fillId="0" borderId="0" xfId="0" applyFont="1" applyFill="1"/>
    <xf numFmtId="0" fontId="7" fillId="0" borderId="0" xfId="0" applyFont="1" applyFill="1" applyAlignment="1">
      <alignment vertical="top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0" fontId="7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Continuous" vertical="top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top" wrapText="1"/>
    </xf>
    <xf numFmtId="0" fontId="7" fillId="0" borderId="0" xfId="0" applyFont="1" applyFill="1" applyAlignment="1"/>
    <xf numFmtId="0" fontId="6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left" wrapText="1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/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49" fontId="14" fillId="0" borderId="4" xfId="0" applyNumberFormat="1" applyFont="1" applyFill="1" applyBorder="1" applyAlignment="1">
      <alignment horizontal="center"/>
    </xf>
    <xf numFmtId="49" fontId="14" fillId="0" borderId="5" xfId="0" applyNumberFormat="1" applyFont="1" applyFill="1" applyBorder="1" applyAlignment="1">
      <alignment horizontal="center"/>
    </xf>
    <xf numFmtId="49" fontId="14" fillId="0" borderId="6" xfId="0" applyNumberFormat="1" applyFont="1" applyFill="1" applyBorder="1" applyAlignment="1">
      <alignment horizontal="center"/>
    </xf>
    <xf numFmtId="0" fontId="14" fillId="0" borderId="0" xfId="0" applyFont="1" applyFill="1" applyAlignment="1">
      <alignment horizontal="left"/>
    </xf>
    <xf numFmtId="49" fontId="14" fillId="0" borderId="4" xfId="0" applyNumberFormat="1" applyFont="1" applyFill="1" applyBorder="1" applyAlignment="1">
      <alignment horizontal="center" vertical="center" wrapText="1"/>
    </xf>
    <xf numFmtId="49" fontId="14" fillId="0" borderId="7" xfId="0" applyNumberFormat="1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49" fontId="14" fillId="0" borderId="3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left" vertical="top"/>
    </xf>
    <xf numFmtId="49" fontId="8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8" xfId="0" applyNumberFormat="1" applyFont="1" applyFill="1" applyBorder="1" applyAlignment="1">
      <alignment horizontal="center" vertical="center"/>
    </xf>
    <xf numFmtId="49" fontId="14" fillId="0" borderId="6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0" xfId="0" applyFont="1" applyFill="1"/>
    <xf numFmtId="0" fontId="10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67" fontId="17" fillId="3" borderId="2" xfId="13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11" fillId="0" borderId="2" xfId="0" applyFont="1" applyFill="1" applyBorder="1" applyAlignment="1">
      <alignment wrapText="1"/>
    </xf>
    <xf numFmtId="0" fontId="10" fillId="0" borderId="2" xfId="0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vertical="top" wrapText="1"/>
    </xf>
    <xf numFmtId="49" fontId="14" fillId="0" borderId="2" xfId="0" applyNumberFormat="1" applyFont="1" applyFill="1" applyBorder="1" applyAlignment="1">
      <alignment horizontal="center" vertical="center" wrapText="1"/>
    </xf>
    <xf numFmtId="167" fontId="17" fillId="2" borderId="2" xfId="13" applyNumberFormat="1" applyFont="1" applyFill="1" applyBorder="1" applyAlignment="1">
      <alignment horizontal="center" vertical="center"/>
    </xf>
    <xf numFmtId="165" fontId="6" fillId="0" borderId="0" xfId="0" applyNumberFormat="1" applyFont="1" applyFill="1" applyAlignment="1"/>
    <xf numFmtId="167" fontId="17" fillId="0" borderId="2" xfId="13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vertical="top" wrapText="1"/>
    </xf>
    <xf numFmtId="49" fontId="18" fillId="0" borderId="2" xfId="0" applyNumberFormat="1" applyFont="1" applyFill="1" applyBorder="1" applyAlignment="1">
      <alignment vertical="top" wrapText="1"/>
    </xf>
    <xf numFmtId="49" fontId="19" fillId="0" borderId="2" xfId="0" applyNumberFormat="1" applyFont="1" applyFill="1" applyBorder="1" applyAlignment="1">
      <alignment horizontal="center" vertical="center" wrapText="1"/>
    </xf>
    <xf numFmtId="49" fontId="20" fillId="0" borderId="2" xfId="0" applyNumberFormat="1" applyFont="1" applyFill="1" applyBorder="1" applyAlignment="1">
      <alignment vertical="top" wrapText="1"/>
    </xf>
    <xf numFmtId="0" fontId="7" fillId="0" borderId="2" xfId="0" applyFont="1" applyFill="1" applyBorder="1" applyAlignment="1">
      <alignment vertical="top" wrapText="1"/>
    </xf>
    <xf numFmtId="0" fontId="14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vertical="center" wrapText="1"/>
    </xf>
    <xf numFmtId="49" fontId="21" fillId="0" borderId="2" xfId="0" applyNumberFormat="1" applyFont="1" applyFill="1" applyBorder="1" applyAlignment="1">
      <alignment vertical="top" wrapText="1"/>
    </xf>
    <xf numFmtId="0" fontId="18" fillId="0" borderId="2" xfId="0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vertical="top" wrapText="1"/>
    </xf>
    <xf numFmtId="0" fontId="6" fillId="0" borderId="2" xfId="0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vertical="top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vertical="top" wrapText="1"/>
    </xf>
    <xf numFmtId="167" fontId="17" fillId="3" borderId="2" xfId="13" applyNumberFormat="1" applyFont="1" applyFill="1" applyBorder="1" applyAlignment="1">
      <alignment horizontal="center" vertical="center" wrapText="1"/>
    </xf>
    <xf numFmtId="167" fontId="17" fillId="0" borderId="2" xfId="13" applyNumberFormat="1" applyFont="1" applyFill="1" applyBorder="1" applyAlignment="1">
      <alignment horizontal="center" vertical="center" wrapText="1"/>
    </xf>
    <xf numFmtId="167" fontId="23" fillId="0" borderId="2" xfId="13" applyNumberFormat="1" applyFont="1" applyFill="1" applyBorder="1" applyAlignment="1">
      <alignment horizontal="center" vertical="center"/>
    </xf>
    <xf numFmtId="49" fontId="22" fillId="0" borderId="2" xfId="14" applyNumberFormat="1" applyFont="1" applyFill="1" applyBorder="1" applyAlignment="1">
      <alignment vertical="top" wrapText="1"/>
    </xf>
    <xf numFmtId="0" fontId="11" fillId="0" borderId="2" xfId="0" applyFont="1" applyFill="1" applyBorder="1" applyAlignment="1">
      <alignment horizontal="left" vertical="top" wrapText="1"/>
    </xf>
    <xf numFmtId="0" fontId="11" fillId="0" borderId="2" xfId="0" applyFont="1" applyFill="1" applyBorder="1" applyAlignment="1">
      <alignment vertical="top" wrapText="1"/>
    </xf>
    <xf numFmtId="0" fontId="11" fillId="0" borderId="0" xfId="0" applyFont="1" applyFill="1" applyAlignment="1">
      <alignment horizontal="left" vertical="top"/>
    </xf>
    <xf numFmtId="0" fontId="17" fillId="0" borderId="0" xfId="0" applyFont="1" applyFill="1" applyAlignment="1">
      <alignment horizontal="center" vertical="top"/>
    </xf>
    <xf numFmtId="0" fontId="10" fillId="0" borderId="0" xfId="0" applyFont="1" applyFill="1" applyAlignment="1">
      <alignment horizontal="justify" vertical="top"/>
    </xf>
    <xf numFmtId="0" fontId="7" fillId="0" borderId="0" xfId="0" applyFont="1" applyFill="1" applyBorder="1" applyAlignment="1">
      <alignment vertical="top" wrapText="1"/>
    </xf>
    <xf numFmtId="0" fontId="7" fillId="0" borderId="0" xfId="0" applyFont="1" applyFill="1" applyBorder="1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14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left" vertical="top" wrapText="1"/>
    </xf>
    <xf numFmtId="167" fontId="10" fillId="3" borderId="2" xfId="13" applyNumberFormat="1" applyFont="1" applyFill="1" applyBorder="1" applyAlignment="1">
      <alignment horizontal="center" vertical="center"/>
    </xf>
    <xf numFmtId="167" fontId="10" fillId="0" borderId="2" xfId="13" applyNumberFormat="1" applyFont="1" applyFill="1" applyBorder="1" applyAlignment="1">
      <alignment horizontal="center" vertical="center"/>
    </xf>
    <xf numFmtId="167" fontId="10" fillId="3" borderId="2" xfId="13" applyNumberFormat="1" applyFont="1" applyFill="1" applyBorder="1" applyAlignment="1">
      <alignment horizontal="center" vertical="center" wrapText="1"/>
    </xf>
    <xf numFmtId="49" fontId="10" fillId="4" borderId="3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top"/>
    </xf>
    <xf numFmtId="0" fontId="10" fillId="0" borderId="0" xfId="0" applyFont="1" applyFill="1" applyAlignment="1">
      <alignment horizontal="justify" vertical="top"/>
    </xf>
    <xf numFmtId="0" fontId="11" fillId="0" borderId="0" xfId="0" applyFont="1" applyFill="1" applyAlignment="1">
      <alignment horizontal="center" vertical="top"/>
    </xf>
    <xf numFmtId="0" fontId="17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49" fontId="10" fillId="2" borderId="3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8" fillId="2" borderId="0" xfId="0" applyFont="1" applyFill="1" applyAlignment="1">
      <alignment horizontal="center" wrapText="1"/>
    </xf>
    <xf numFmtId="0" fontId="9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left" vertical="center"/>
    </xf>
    <xf numFmtId="0" fontId="16" fillId="0" borderId="0" xfId="0" applyFont="1" applyFill="1" applyAlignment="1">
      <alignment horizontal="center"/>
    </xf>
    <xf numFmtId="0" fontId="25" fillId="0" borderId="1" xfId="0" applyFont="1" applyFill="1" applyBorder="1" applyAlignment="1">
      <alignment horizontal="left"/>
    </xf>
    <xf numFmtId="0" fontId="6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left" wrapText="1"/>
    </xf>
    <xf numFmtId="0" fontId="12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center" wrapText="1"/>
    </xf>
    <xf numFmtId="0" fontId="11" fillId="0" borderId="0" xfId="0" applyFont="1" applyFill="1" applyAlignment="1">
      <alignment horizontal="center" wrapText="1"/>
    </xf>
    <xf numFmtId="0" fontId="6" fillId="0" borderId="0" xfId="0" applyFont="1" applyFill="1" applyAlignment="1">
      <alignment horizontal="left" wrapText="1"/>
    </xf>
    <xf numFmtId="0" fontId="6" fillId="0" borderId="0" xfId="0" applyFont="1" applyFill="1" applyAlignment="1">
      <alignment vertical="center"/>
    </xf>
    <xf numFmtId="0" fontId="6" fillId="2" borderId="0" xfId="0" applyFont="1" applyFill="1" applyAlignment="1">
      <alignment horizontal="left"/>
    </xf>
    <xf numFmtId="0" fontId="15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justify" vertical="top"/>
    </xf>
    <xf numFmtId="0" fontId="6" fillId="0" borderId="0" xfId="0" applyFont="1" applyFill="1" applyAlignment="1">
      <alignment horizontal="left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left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justify" vertical="top"/>
    </xf>
    <xf numFmtId="0" fontId="11" fillId="0" borderId="1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/>
    </xf>
    <xf numFmtId="0" fontId="11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left" vertical="center"/>
    </xf>
  </cellXfs>
  <cellStyles count="18">
    <cellStyle name="Comma" xfId="13" builtinId="3"/>
    <cellStyle name="Normal" xfId="0" builtinId="0"/>
    <cellStyle name="Normal 2" xfId="2"/>
    <cellStyle name="Normal 3" xfId="1"/>
    <cellStyle name="Normal 4" xfId="15"/>
    <cellStyle name="Normal 4 2" xfId="17"/>
    <cellStyle name="Normal_Class0-Armenian" xfId="14"/>
    <cellStyle name="Денежный 2" xfId="3"/>
    <cellStyle name="Обычный 2" xfId="4"/>
    <cellStyle name="Обычный 2 4" xfId="5"/>
    <cellStyle name="Обычный 3" xfId="6"/>
    <cellStyle name="Обычный 3 2" xfId="16"/>
    <cellStyle name="Обычный 4" xfId="7"/>
    <cellStyle name="Обычный 4 2" xfId="8"/>
    <cellStyle name="Обычный 5" xfId="9"/>
    <cellStyle name="Обычный_Bls-3-05" xfId="10"/>
    <cellStyle name="Финансовый 2" xfId="11"/>
    <cellStyle name="Финансовый 3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U6832"/>
  <sheetViews>
    <sheetView view="pageBreakPreview" topLeftCell="A25" zoomScaleNormal="100" zoomScaleSheetLayoutView="100"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19" t="s">
        <v>312</v>
      </c>
      <c r="I1" s="119"/>
      <c r="J1" s="119"/>
    </row>
    <row r="2" spans="1:10" ht="94.5" customHeight="1" x14ac:dyDescent="0.25">
      <c r="H2" s="119" t="s">
        <v>145</v>
      </c>
      <c r="I2" s="119"/>
      <c r="J2" s="119"/>
    </row>
    <row r="3" spans="1:10" ht="10.5" customHeight="1" x14ac:dyDescent="0.25">
      <c r="H3" s="121"/>
      <c r="I3" s="121"/>
      <c r="J3" s="121"/>
    </row>
    <row r="4" spans="1:10" ht="20.25" x14ac:dyDescent="0.35">
      <c r="A4" s="122" t="s">
        <v>146</v>
      </c>
      <c r="B4" s="122"/>
      <c r="C4" s="122"/>
      <c r="D4" s="122"/>
      <c r="E4" s="122"/>
      <c r="F4" s="122"/>
      <c r="G4" s="122"/>
      <c r="H4" s="122"/>
      <c r="I4" s="122"/>
      <c r="J4" s="122"/>
    </row>
    <row r="5" spans="1:10" x14ac:dyDescent="0.25">
      <c r="B5" s="4"/>
      <c r="C5" s="5"/>
    </row>
    <row r="6" spans="1:10" ht="33" customHeight="1" x14ac:dyDescent="0.25">
      <c r="A6" s="123" t="s">
        <v>307</v>
      </c>
      <c r="B6" s="123"/>
      <c r="C6" s="123"/>
      <c r="D6" s="123"/>
      <c r="E6" s="123"/>
      <c r="F6" s="123"/>
      <c r="G6" s="123"/>
      <c r="H6" s="123"/>
      <c r="I6" s="123"/>
      <c r="J6" s="123"/>
    </row>
    <row r="7" spans="1:10" s="1" customFormat="1" ht="9.75" customHeight="1" x14ac:dyDescent="0.25">
      <c r="A7" s="120" t="s">
        <v>149</v>
      </c>
      <c r="B7" s="120"/>
      <c r="C7" s="120"/>
      <c r="D7" s="120"/>
      <c r="E7" s="120"/>
      <c r="F7" s="120"/>
      <c r="G7" s="120"/>
      <c r="H7" s="120"/>
      <c r="I7" s="120"/>
      <c r="J7" s="120"/>
    </row>
    <row r="8" spans="1:10" ht="14.25" customHeight="1" x14ac:dyDescent="0.25">
      <c r="B8" s="6"/>
      <c r="C8" s="7"/>
      <c r="D8" s="6"/>
      <c r="E8" s="6"/>
      <c r="F8" s="6"/>
      <c r="G8" s="6"/>
      <c r="H8" s="8"/>
    </row>
    <row r="9" spans="1:10" ht="25.5" customHeight="1" x14ac:dyDescent="0.3">
      <c r="A9" s="125" t="s">
        <v>300</v>
      </c>
      <c r="B9" s="125"/>
      <c r="C9" s="125"/>
      <c r="D9" s="125"/>
      <c r="E9" s="125"/>
      <c r="F9" s="125"/>
      <c r="G9" s="125"/>
      <c r="H9" s="125"/>
      <c r="I9" s="125"/>
      <c r="J9" s="125"/>
    </row>
    <row r="10" spans="1:10" ht="21" customHeight="1" x14ac:dyDescent="0.25">
      <c r="A10" s="126" t="s">
        <v>297</v>
      </c>
      <c r="B10" s="126"/>
      <c r="C10" s="126"/>
      <c r="D10" s="126"/>
      <c r="E10" s="126"/>
      <c r="F10" s="126"/>
      <c r="G10" s="126"/>
      <c r="H10" s="126"/>
      <c r="I10" s="126"/>
      <c r="J10" s="126"/>
    </row>
    <row r="11" spans="1:10" ht="27" customHeight="1" x14ac:dyDescent="0.25">
      <c r="A11" s="127" t="s">
        <v>301</v>
      </c>
      <c r="B11" s="127"/>
      <c r="C11" s="127"/>
      <c r="D11" s="127"/>
      <c r="E11" s="127"/>
      <c r="F11" s="127"/>
      <c r="G11" s="127"/>
      <c r="H11" s="127"/>
      <c r="I11" s="127"/>
      <c r="J11" s="127"/>
    </row>
    <row r="12" spans="1:10" ht="24.75" customHeight="1" x14ac:dyDescent="0.45">
      <c r="A12" s="128" t="s">
        <v>150</v>
      </c>
      <c r="B12" s="128"/>
      <c r="C12" s="128"/>
      <c r="D12" s="128"/>
      <c r="E12" s="128"/>
      <c r="F12" s="128"/>
      <c r="G12" s="128"/>
      <c r="H12" s="128"/>
      <c r="I12" s="128"/>
      <c r="J12" s="128"/>
    </row>
    <row r="13" spans="1:10" s="9" customFormat="1" ht="18" customHeight="1" x14ac:dyDescent="0.3">
      <c r="A13" s="129" t="s">
        <v>151</v>
      </c>
      <c r="B13" s="129"/>
      <c r="C13" s="129"/>
      <c r="D13" s="129"/>
      <c r="E13" s="129"/>
      <c r="F13" s="129"/>
      <c r="G13" s="129"/>
      <c r="H13" s="129"/>
      <c r="I13" s="129"/>
      <c r="J13" s="129"/>
    </row>
    <row r="14" spans="1:10" s="10" customFormat="1" ht="16.5" customHeight="1" x14ac:dyDescent="0.25">
      <c r="A14" s="130" t="s">
        <v>302</v>
      </c>
      <c r="B14" s="130"/>
      <c r="C14" s="130"/>
      <c r="D14" s="130"/>
      <c r="E14" s="130"/>
      <c r="F14" s="130"/>
      <c r="G14" s="130"/>
      <c r="H14" s="130"/>
      <c r="I14" s="130"/>
      <c r="J14" s="130"/>
    </row>
    <row r="15" spans="1:10" s="10" customFormat="1" ht="27" customHeight="1" x14ac:dyDescent="0.3">
      <c r="A15" s="7"/>
      <c r="B15" s="11"/>
      <c r="C15" s="12"/>
      <c r="D15" s="11"/>
      <c r="E15" s="11"/>
      <c r="F15" s="11"/>
      <c r="G15" s="13"/>
      <c r="H15" s="13"/>
      <c r="I15" s="11"/>
      <c r="J15" s="11"/>
    </row>
    <row r="16" spans="1:10" s="15" customFormat="1" ht="30.75" customHeight="1" thickBot="1" x14ac:dyDescent="0.3">
      <c r="A16" s="131" t="s">
        <v>304</v>
      </c>
      <c r="B16" s="131"/>
      <c r="C16" s="131"/>
      <c r="D16" s="131"/>
      <c r="E16" s="14"/>
      <c r="G16" s="132" t="s">
        <v>158</v>
      </c>
      <c r="H16" s="132"/>
      <c r="I16" s="132"/>
      <c r="J16" s="132"/>
    </row>
    <row r="17" spans="1:21" s="17" customFormat="1" ht="15.75" customHeight="1" thickBot="1" x14ac:dyDescent="0.3">
      <c r="A17" s="133" t="s">
        <v>313</v>
      </c>
      <c r="B17" s="133"/>
      <c r="C17" s="133"/>
      <c r="D17" s="133"/>
      <c r="G17" s="29" t="s">
        <v>159</v>
      </c>
      <c r="H17" s="19" t="s">
        <v>0</v>
      </c>
      <c r="I17" s="20" t="s">
        <v>0</v>
      </c>
      <c r="J17" s="21" t="s">
        <v>1</v>
      </c>
    </row>
    <row r="18" spans="1:21" s="22" customFormat="1" ht="72" customHeight="1" thickBot="1" x14ac:dyDescent="0.3">
      <c r="A18" s="131" t="s">
        <v>153</v>
      </c>
      <c r="B18" s="131"/>
      <c r="C18" s="79"/>
      <c r="D18" s="10"/>
      <c r="G18" s="134" t="s">
        <v>305</v>
      </c>
      <c r="H18" s="134"/>
      <c r="I18" s="134"/>
      <c r="J18" s="134"/>
      <c r="N18" s="22" t="s">
        <v>298</v>
      </c>
      <c r="U18" s="22" t="s">
        <v>299</v>
      </c>
    </row>
    <row r="19" spans="1:21" s="22" customFormat="1" ht="12.75" customHeight="1" thickBot="1" x14ac:dyDescent="0.3">
      <c r="A19" s="79" t="s">
        <v>152</v>
      </c>
      <c r="C19" s="23"/>
      <c r="D19" s="24"/>
      <c r="E19" s="25"/>
      <c r="F19" s="25"/>
      <c r="G19" s="124"/>
      <c r="H19" s="124"/>
      <c r="I19" s="124"/>
      <c r="J19" s="124"/>
    </row>
    <row r="20" spans="1:21" s="17" customFormat="1" ht="15.75" customHeight="1" thickBot="1" x14ac:dyDescent="0.3">
      <c r="A20" s="136" t="s">
        <v>154</v>
      </c>
      <c r="B20" s="136"/>
      <c r="C20" s="136"/>
      <c r="G20" s="17" t="s">
        <v>162</v>
      </c>
      <c r="I20" s="26" t="s">
        <v>306</v>
      </c>
    </row>
    <row r="21" spans="1:21" s="17" customFormat="1" ht="12.75" customHeight="1" x14ac:dyDescent="0.25">
      <c r="A21" s="137" t="s">
        <v>155</v>
      </c>
      <c r="B21" s="137"/>
      <c r="C21" s="28"/>
      <c r="F21" s="27"/>
      <c r="G21" s="18" t="s">
        <v>163</v>
      </c>
    </row>
    <row r="22" spans="1:21" s="17" customFormat="1" ht="38.25" customHeight="1" thickBot="1" x14ac:dyDescent="0.3">
      <c r="A22" s="138" t="s">
        <v>296</v>
      </c>
      <c r="B22" s="138"/>
      <c r="C22" s="138"/>
      <c r="D22" s="44"/>
      <c r="E22" s="16"/>
      <c r="G22" s="136" t="s">
        <v>160</v>
      </c>
      <c r="H22" s="136"/>
      <c r="I22" s="136"/>
      <c r="J22" s="136"/>
    </row>
    <row r="23" spans="1:21" s="27" customFormat="1" ht="15.75" customHeight="1" thickBot="1" x14ac:dyDescent="0.3">
      <c r="A23" s="123" t="s">
        <v>156</v>
      </c>
      <c r="B23" s="123"/>
      <c r="C23" s="28"/>
      <c r="D23" s="87"/>
      <c r="E23" s="18"/>
      <c r="H23" s="30" t="s">
        <v>2</v>
      </c>
      <c r="I23" s="31" t="s">
        <v>3</v>
      </c>
      <c r="J23" s="32" t="s">
        <v>4</v>
      </c>
    </row>
    <row r="24" spans="1:21" s="27" customFormat="1" ht="16.5" customHeight="1" thickBot="1" x14ac:dyDescent="0.3">
      <c r="A24" s="136" t="s">
        <v>157</v>
      </c>
      <c r="B24" s="136"/>
      <c r="C24" s="136"/>
      <c r="E24" s="26" t="s">
        <v>2</v>
      </c>
      <c r="G24" s="139" t="s">
        <v>161</v>
      </c>
      <c r="H24" s="139"/>
      <c r="I24" s="139"/>
      <c r="J24" s="139"/>
    </row>
    <row r="25" spans="1:21" s="27" customFormat="1" ht="12.75" customHeight="1" x14ac:dyDescent="0.25">
      <c r="A25" s="79"/>
      <c r="B25" s="18"/>
      <c r="C25" s="33"/>
      <c r="E25" s="34"/>
      <c r="F25" s="17"/>
      <c r="G25" s="17"/>
    </row>
    <row r="26" spans="1:21" s="1" customFormat="1" ht="35.25" customHeight="1" x14ac:dyDescent="0.25">
      <c r="A26" s="64" t="s">
        <v>164</v>
      </c>
      <c r="B26" s="35" t="s">
        <v>165</v>
      </c>
      <c r="C26" s="35"/>
      <c r="D26" s="140" t="s">
        <v>166</v>
      </c>
      <c r="E26" s="141"/>
      <c r="F26" s="142" t="s">
        <v>168</v>
      </c>
      <c r="G26" s="142" t="s">
        <v>169</v>
      </c>
      <c r="H26" s="143"/>
      <c r="I26" s="143"/>
      <c r="J26" s="143"/>
    </row>
    <row r="27" spans="1:21" s="10" customFormat="1" ht="67.5" customHeight="1" x14ac:dyDescent="0.25">
      <c r="A27" s="64"/>
      <c r="B27" s="35" t="s">
        <v>142</v>
      </c>
      <c r="C27" s="36" t="s">
        <v>70</v>
      </c>
      <c r="D27" s="35" t="s">
        <v>5</v>
      </c>
      <c r="E27" s="35" t="s">
        <v>167</v>
      </c>
      <c r="F27" s="143"/>
      <c r="G27" s="35" t="s">
        <v>6</v>
      </c>
      <c r="H27" s="35" t="s">
        <v>7</v>
      </c>
      <c r="I27" s="35" t="s">
        <v>8</v>
      </c>
      <c r="J27" s="35" t="s">
        <v>9</v>
      </c>
    </row>
    <row r="28" spans="1:21" s="40" customFormat="1" ht="21.75" customHeight="1" x14ac:dyDescent="0.25">
      <c r="A28" s="37" t="s">
        <v>10</v>
      </c>
      <c r="B28" s="35" t="s">
        <v>11</v>
      </c>
      <c r="C28" s="36" t="s">
        <v>12</v>
      </c>
      <c r="D28" s="38" t="s">
        <v>2</v>
      </c>
      <c r="E28" s="38" t="s">
        <v>13</v>
      </c>
      <c r="F28" s="38" t="s">
        <v>71</v>
      </c>
      <c r="G28" s="39">
        <v>4</v>
      </c>
      <c r="H28" s="39">
        <v>5</v>
      </c>
      <c r="I28" s="39">
        <v>6</v>
      </c>
      <c r="J28" s="39">
        <v>7</v>
      </c>
    </row>
    <row r="29" spans="1:21" s="44" customFormat="1" ht="24.75" customHeight="1" x14ac:dyDescent="0.25">
      <c r="A29" s="37">
        <v>1100000</v>
      </c>
      <c r="B29" s="41" t="s">
        <v>170</v>
      </c>
      <c r="C29" s="42" t="s">
        <v>14</v>
      </c>
      <c r="D29" s="84">
        <f t="shared" ref="D29:J29" si="0">D30+D39+D75+D84+D89+D112+D126</f>
        <v>0</v>
      </c>
      <c r="E29" s="84">
        <f t="shared" si="0"/>
        <v>0</v>
      </c>
      <c r="F29" s="84">
        <f t="shared" si="0"/>
        <v>345587</v>
      </c>
      <c r="G29" s="84">
        <f t="shared" si="0"/>
        <v>67598.5</v>
      </c>
      <c r="H29" s="84">
        <f t="shared" si="0"/>
        <v>152643</v>
      </c>
      <c r="I29" s="84">
        <f t="shared" si="0"/>
        <v>235746.5</v>
      </c>
      <c r="J29" s="84">
        <f t="shared" si="0"/>
        <v>345587</v>
      </c>
    </row>
    <row r="30" spans="1:21" s="10" customFormat="1" ht="71.25" x14ac:dyDescent="0.25">
      <c r="A30" s="37">
        <v>1110000</v>
      </c>
      <c r="B30" s="45" t="s">
        <v>171</v>
      </c>
      <c r="C30" s="42" t="s">
        <v>14</v>
      </c>
      <c r="D30" s="84">
        <f t="shared" ref="D30:J30" si="1">D31</f>
        <v>0</v>
      </c>
      <c r="E30" s="84">
        <f t="shared" si="1"/>
        <v>0</v>
      </c>
      <c r="F30" s="84">
        <f t="shared" si="1"/>
        <v>258668.2</v>
      </c>
      <c r="G30" s="84">
        <f t="shared" si="1"/>
        <v>43111.3</v>
      </c>
      <c r="H30" s="84">
        <f t="shared" si="1"/>
        <v>107778.4</v>
      </c>
      <c r="I30" s="84">
        <f t="shared" si="1"/>
        <v>172445.5</v>
      </c>
      <c r="J30" s="84">
        <f t="shared" si="1"/>
        <v>258668.2</v>
      </c>
    </row>
    <row r="31" spans="1:21" s="10" customFormat="1" ht="19.5" customHeight="1" x14ac:dyDescent="0.25">
      <c r="A31" s="37">
        <v>1110000</v>
      </c>
      <c r="B31" s="46" t="s">
        <v>144</v>
      </c>
      <c r="C31" s="42" t="s">
        <v>14</v>
      </c>
      <c r="D31" s="84">
        <f>D32+D33+D34+D35+D36+D37+D38</f>
        <v>0</v>
      </c>
      <c r="E31" s="84">
        <f t="shared" ref="E31:J31" si="2">E32+E33+E34+E35+E36+E37+E38</f>
        <v>0</v>
      </c>
      <c r="F31" s="84">
        <f t="shared" si="2"/>
        <v>258668.2</v>
      </c>
      <c r="G31" s="84">
        <f>G32+G33+G34+G35+G36+G37+G38</f>
        <v>43111.3</v>
      </c>
      <c r="H31" s="84">
        <f t="shared" si="2"/>
        <v>107778.4</v>
      </c>
      <c r="I31" s="84">
        <f t="shared" si="2"/>
        <v>172445.5</v>
      </c>
      <c r="J31" s="84">
        <f t="shared" si="2"/>
        <v>258668.2</v>
      </c>
    </row>
    <row r="32" spans="1:21" s="10" customFormat="1" ht="17.25" customHeight="1" x14ac:dyDescent="0.25">
      <c r="A32" s="37">
        <v>1111000</v>
      </c>
      <c r="B32" s="47" t="s">
        <v>172</v>
      </c>
      <c r="C32" s="48" t="s">
        <v>72</v>
      </c>
      <c r="D32" s="49"/>
      <c r="E32" s="49"/>
      <c r="F32" s="49">
        <v>258668.2</v>
      </c>
      <c r="G32" s="49">
        <v>43111.3</v>
      </c>
      <c r="H32" s="49">
        <v>107778.4</v>
      </c>
      <c r="I32" s="49">
        <v>172445.5</v>
      </c>
      <c r="J32" s="49">
        <f>+F32</f>
        <v>258668.2</v>
      </c>
      <c r="K32" s="50"/>
    </row>
    <row r="33" spans="1:11" s="10" customFormat="1" ht="26.25" customHeight="1" x14ac:dyDescent="0.25">
      <c r="A33" s="37">
        <v>1112000</v>
      </c>
      <c r="B33" s="47" t="s">
        <v>173</v>
      </c>
      <c r="C33" s="48" t="s">
        <v>73</v>
      </c>
      <c r="D33" s="49"/>
      <c r="E33" s="49"/>
      <c r="F33" s="49"/>
      <c r="G33" s="49"/>
      <c r="H33" s="49"/>
      <c r="I33" s="49"/>
      <c r="J33" s="49">
        <f>+F33</f>
        <v>0</v>
      </c>
      <c r="K33" s="50"/>
    </row>
    <row r="34" spans="1:11" s="10" customFormat="1" ht="29.25" customHeight="1" x14ac:dyDescent="0.25">
      <c r="A34" s="37">
        <v>1113000</v>
      </c>
      <c r="B34" s="47" t="s">
        <v>174</v>
      </c>
      <c r="C34" s="48" t="s">
        <v>15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4.75" hidden="1" customHeight="1" x14ac:dyDescent="0.25">
      <c r="A35" s="37">
        <v>1114000</v>
      </c>
      <c r="B35" s="47" t="s">
        <v>74</v>
      </c>
      <c r="C35" s="48" t="s">
        <v>75</v>
      </c>
      <c r="D35" s="51"/>
      <c r="E35" s="51"/>
      <c r="F35" s="51"/>
      <c r="G35" s="51"/>
      <c r="H35" s="51"/>
      <c r="I35" s="51"/>
      <c r="J35" s="51"/>
      <c r="K35" s="50"/>
    </row>
    <row r="36" spans="1:11" s="10" customFormat="1" ht="17.25" hidden="1" customHeight="1" x14ac:dyDescent="0.25">
      <c r="A36" s="37">
        <v>1115000</v>
      </c>
      <c r="B36" s="47" t="s">
        <v>76</v>
      </c>
      <c r="C36" s="48" t="s">
        <v>16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1116000</v>
      </c>
      <c r="B37" s="47" t="s">
        <v>77</v>
      </c>
      <c r="C37" s="48" t="s">
        <v>78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4.25" hidden="1" customHeight="1" x14ac:dyDescent="0.25">
      <c r="A38" s="37">
        <v>1117000</v>
      </c>
      <c r="B38" s="47" t="s">
        <v>79</v>
      </c>
      <c r="C38" s="48" t="s">
        <v>17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33" x14ac:dyDescent="0.25">
      <c r="A39" s="37">
        <v>1120000</v>
      </c>
      <c r="B39" s="52" t="s">
        <v>175</v>
      </c>
      <c r="C39" s="42" t="s">
        <v>14</v>
      </c>
      <c r="D39" s="84">
        <f t="shared" ref="D39:J39" si="3">D40+D48+D52+D61+D63+D66</f>
        <v>0</v>
      </c>
      <c r="E39" s="84">
        <f t="shared" si="3"/>
        <v>0</v>
      </c>
      <c r="F39" s="84">
        <f t="shared" si="3"/>
        <v>78506.5</v>
      </c>
      <c r="G39" s="84">
        <f t="shared" si="3"/>
        <v>22804.800000000003</v>
      </c>
      <c r="H39" s="84">
        <f t="shared" si="3"/>
        <v>41079.100000000006</v>
      </c>
      <c r="I39" s="84">
        <f t="shared" si="3"/>
        <v>57412.399999999994</v>
      </c>
      <c r="J39" s="84">
        <f t="shared" si="3"/>
        <v>78506.5</v>
      </c>
      <c r="K39" s="50"/>
    </row>
    <row r="40" spans="1:11" s="10" customFormat="1" ht="18" customHeight="1" x14ac:dyDescent="0.25">
      <c r="A40" s="37">
        <v>1121000</v>
      </c>
      <c r="B40" s="53" t="s">
        <v>18</v>
      </c>
      <c r="C40" s="54" t="s">
        <v>14</v>
      </c>
      <c r="D40" s="84">
        <f t="shared" ref="D40:J40" si="4">D41+D42+D43+D44+D45+D46+D47</f>
        <v>0</v>
      </c>
      <c r="E40" s="84">
        <f t="shared" si="4"/>
        <v>0</v>
      </c>
      <c r="F40" s="84">
        <f t="shared" si="4"/>
        <v>76906.5</v>
      </c>
      <c r="G40" s="84">
        <f t="shared" si="4"/>
        <v>22654.800000000003</v>
      </c>
      <c r="H40" s="84">
        <f t="shared" si="4"/>
        <v>40554.100000000006</v>
      </c>
      <c r="I40" s="84">
        <f t="shared" si="4"/>
        <v>56462.399999999994</v>
      </c>
      <c r="J40" s="84">
        <f t="shared" si="4"/>
        <v>76906.5</v>
      </c>
      <c r="K40" s="50"/>
    </row>
    <row r="41" spans="1:11" s="10" customFormat="1" ht="27" hidden="1" x14ac:dyDescent="0.25">
      <c r="A41" s="37">
        <v>1121100</v>
      </c>
      <c r="B41" s="47" t="s">
        <v>180</v>
      </c>
      <c r="C41" s="48" t="s">
        <v>80</v>
      </c>
      <c r="D41" s="51"/>
      <c r="E41" s="51"/>
      <c r="F41" s="51"/>
      <c r="G41" s="51"/>
      <c r="H41" s="51"/>
      <c r="I41" s="51"/>
      <c r="J41" s="51"/>
      <c r="K41" s="50"/>
    </row>
    <row r="42" spans="1:11" s="10" customFormat="1" ht="24.75" customHeight="1" x14ac:dyDescent="0.25">
      <c r="A42" s="37">
        <v>1121200</v>
      </c>
      <c r="B42" s="55" t="s">
        <v>176</v>
      </c>
      <c r="C42" s="48" t="s">
        <v>19</v>
      </c>
      <c r="D42" s="51"/>
      <c r="E42" s="51"/>
      <c r="F42" s="49">
        <v>24761.200000000001</v>
      </c>
      <c r="G42" s="51">
        <v>12163.2</v>
      </c>
      <c r="H42" s="51">
        <v>17026.2</v>
      </c>
      <c r="I42" s="51">
        <v>19898.2</v>
      </c>
      <c r="J42" s="51">
        <f>+F42</f>
        <v>24761.200000000001</v>
      </c>
      <c r="K42" s="50"/>
    </row>
    <row r="43" spans="1:11" s="10" customFormat="1" ht="24.75" customHeight="1" x14ac:dyDescent="0.25">
      <c r="A43" s="37">
        <v>1121300</v>
      </c>
      <c r="B43" s="47" t="s">
        <v>177</v>
      </c>
      <c r="C43" s="48" t="s">
        <v>20</v>
      </c>
      <c r="D43" s="51"/>
      <c r="E43" s="51"/>
      <c r="F43" s="49">
        <v>1250.8</v>
      </c>
      <c r="G43" s="51">
        <v>312.7</v>
      </c>
      <c r="H43" s="51">
        <v>625.4</v>
      </c>
      <c r="I43" s="51">
        <v>938.09999999999991</v>
      </c>
      <c r="J43" s="51">
        <f>+F43</f>
        <v>1250.8</v>
      </c>
      <c r="K43" s="50"/>
    </row>
    <row r="44" spans="1:11" s="10" customFormat="1" ht="24.75" customHeight="1" x14ac:dyDescent="0.25">
      <c r="A44" s="37">
        <v>1121400</v>
      </c>
      <c r="B44" s="47" t="s">
        <v>178</v>
      </c>
      <c r="C44" s="48" t="s">
        <v>21</v>
      </c>
      <c r="D44" s="49"/>
      <c r="E44" s="49"/>
      <c r="F44" s="49">
        <v>50894.5</v>
      </c>
      <c r="G44" s="49">
        <v>10178.9</v>
      </c>
      <c r="H44" s="49">
        <v>22902.5</v>
      </c>
      <c r="I44" s="49">
        <v>35626.1</v>
      </c>
      <c r="J44" s="49">
        <f>+F44</f>
        <v>50894.5</v>
      </c>
      <c r="K44" s="50"/>
    </row>
    <row r="45" spans="1:11" s="10" customFormat="1" ht="24.75" customHeight="1" x14ac:dyDescent="0.25">
      <c r="A45" s="37">
        <v>1121500</v>
      </c>
      <c r="B45" s="47" t="s">
        <v>179</v>
      </c>
      <c r="C45" s="48" t="s">
        <v>22</v>
      </c>
      <c r="D45" s="51"/>
      <c r="E45" s="51"/>
      <c r="F45" s="51"/>
      <c r="G45" s="51"/>
      <c r="H45" s="51"/>
      <c r="I45" s="51"/>
      <c r="J45" s="51">
        <f>+F45</f>
        <v>0</v>
      </c>
      <c r="K45" s="50"/>
    </row>
    <row r="46" spans="1:11" s="10" customFormat="1" ht="24.75" hidden="1" customHeight="1" x14ac:dyDescent="0.25">
      <c r="A46" s="37">
        <v>1121600</v>
      </c>
      <c r="B46" s="47" t="s">
        <v>81</v>
      </c>
      <c r="C46" s="48" t="s">
        <v>23</v>
      </c>
      <c r="D46" s="51"/>
      <c r="E46" s="51"/>
      <c r="F46" s="51"/>
      <c r="G46" s="51"/>
      <c r="H46" s="51"/>
      <c r="I46" s="51"/>
      <c r="J46" s="51"/>
      <c r="K46" s="50"/>
    </row>
    <row r="47" spans="1:11" s="10" customFormat="1" ht="24.75" hidden="1" customHeight="1" x14ac:dyDescent="0.25">
      <c r="A47" s="37">
        <v>1121700</v>
      </c>
      <c r="B47" s="47" t="s">
        <v>82</v>
      </c>
      <c r="C47" s="48" t="s">
        <v>83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30" customHeight="1" x14ac:dyDescent="0.25">
      <c r="A48" s="37">
        <v>1122000</v>
      </c>
      <c r="B48" s="53" t="s">
        <v>181</v>
      </c>
      <c r="C48" s="42" t="s">
        <v>14</v>
      </c>
      <c r="D48" s="43">
        <f>D49+D50+D51</f>
        <v>0</v>
      </c>
      <c r="E48" s="43">
        <f t="shared" ref="E48:J48" si="5">E49+E50+E51</f>
        <v>0</v>
      </c>
      <c r="F48" s="84">
        <f>F49+F50+F51</f>
        <v>0</v>
      </c>
      <c r="G48" s="84">
        <f t="shared" si="5"/>
        <v>0</v>
      </c>
      <c r="H48" s="84">
        <f t="shared" si="5"/>
        <v>0</v>
      </c>
      <c r="I48" s="84">
        <f t="shared" si="5"/>
        <v>0</v>
      </c>
      <c r="J48" s="84">
        <f t="shared" si="5"/>
        <v>0</v>
      </c>
      <c r="K48" s="50"/>
    </row>
    <row r="49" spans="1:11" s="10" customFormat="1" ht="24.75" customHeight="1" x14ac:dyDescent="0.25">
      <c r="A49" s="37">
        <v>1122100</v>
      </c>
      <c r="B49" s="47" t="s">
        <v>182</v>
      </c>
      <c r="C49" s="48" t="s">
        <v>24</v>
      </c>
      <c r="D49" s="49"/>
      <c r="E49" s="49"/>
      <c r="F49" s="49"/>
      <c r="G49" s="49"/>
      <c r="H49" s="49"/>
      <c r="I49" s="49"/>
      <c r="J49" s="49">
        <f>+F49</f>
        <v>0</v>
      </c>
      <c r="K49" s="50"/>
    </row>
    <row r="50" spans="1:11" s="10" customFormat="1" ht="24.75" customHeight="1" x14ac:dyDescent="0.25">
      <c r="A50" s="37">
        <v>1122200</v>
      </c>
      <c r="B50" s="47" t="s">
        <v>183</v>
      </c>
      <c r="C50" s="48" t="s">
        <v>25</v>
      </c>
      <c r="D50" s="51"/>
      <c r="E50" s="51"/>
      <c r="F50" s="51"/>
      <c r="G50" s="51"/>
      <c r="H50" s="51"/>
      <c r="I50" s="51"/>
      <c r="J50" s="51">
        <f t="shared" ref="J50:J51" si="6">+F50</f>
        <v>0</v>
      </c>
      <c r="K50" s="50"/>
    </row>
    <row r="51" spans="1:11" s="10" customFormat="1" ht="24.75" customHeight="1" x14ac:dyDescent="0.25">
      <c r="A51" s="37">
        <v>1122300</v>
      </c>
      <c r="B51" s="47" t="s">
        <v>182</v>
      </c>
      <c r="C51" s="48" t="s">
        <v>26</v>
      </c>
      <c r="D51" s="51"/>
      <c r="E51" s="51"/>
      <c r="F51" s="51">
        <f t="shared" ref="F51" si="7">+D51+E51</f>
        <v>0</v>
      </c>
      <c r="G51" s="51"/>
      <c r="H51" s="51"/>
      <c r="I51" s="51"/>
      <c r="J51" s="51">
        <f t="shared" si="6"/>
        <v>0</v>
      </c>
      <c r="K51" s="50"/>
    </row>
    <row r="52" spans="1:11" s="10" customFormat="1" ht="33" x14ac:dyDescent="0.25">
      <c r="A52" s="37">
        <v>1123000</v>
      </c>
      <c r="B52" s="53" t="s">
        <v>184</v>
      </c>
      <c r="C52" s="42" t="s">
        <v>14</v>
      </c>
      <c r="D52" s="84">
        <f>D53+D54+D55+D56+D57+D58+D59+D60</f>
        <v>0</v>
      </c>
      <c r="E52" s="84">
        <f t="shared" ref="E52:J52" si="8">E53+E54+E55+E56+E57+E58+E59+E60</f>
        <v>0</v>
      </c>
      <c r="F52" s="84">
        <f>F53+F54+F55+F56+F57+F58+F59+F60</f>
        <v>1500</v>
      </c>
      <c r="G52" s="84">
        <f t="shared" si="8"/>
        <v>150</v>
      </c>
      <c r="H52" s="84">
        <f t="shared" si="8"/>
        <v>525</v>
      </c>
      <c r="I52" s="84">
        <f t="shared" si="8"/>
        <v>900</v>
      </c>
      <c r="J52" s="84">
        <f t="shared" si="8"/>
        <v>1500</v>
      </c>
      <c r="K52" s="50"/>
    </row>
    <row r="53" spans="1:11" s="10" customFormat="1" ht="24.75" customHeight="1" x14ac:dyDescent="0.25">
      <c r="A53" s="37">
        <v>1123100</v>
      </c>
      <c r="B53" s="47" t="s">
        <v>185</v>
      </c>
      <c r="C53" s="48" t="s">
        <v>27</v>
      </c>
      <c r="D53" s="51"/>
      <c r="E53" s="51"/>
      <c r="F53" s="49">
        <v>1500</v>
      </c>
      <c r="G53" s="51">
        <v>150</v>
      </c>
      <c r="H53" s="51">
        <v>525</v>
      </c>
      <c r="I53" s="51">
        <v>900</v>
      </c>
      <c r="J53" s="49">
        <f>+F53</f>
        <v>1500</v>
      </c>
      <c r="K53" s="50"/>
    </row>
    <row r="54" spans="1:11" s="10" customFormat="1" ht="24.75" customHeight="1" x14ac:dyDescent="0.25">
      <c r="A54" s="37">
        <v>1123200</v>
      </c>
      <c r="B54" s="47" t="s">
        <v>186</v>
      </c>
      <c r="C54" s="48" t="s">
        <v>28</v>
      </c>
      <c r="D54" s="51"/>
      <c r="E54" s="51"/>
      <c r="F54" s="51"/>
      <c r="G54" s="51"/>
      <c r="H54" s="51"/>
      <c r="I54" s="51"/>
      <c r="J54" s="51">
        <f>+F54</f>
        <v>0</v>
      </c>
      <c r="K54" s="50"/>
    </row>
    <row r="55" spans="1:11" s="10" customFormat="1" ht="24.75" hidden="1" customHeight="1" x14ac:dyDescent="0.25">
      <c r="A55" s="37">
        <v>1123300</v>
      </c>
      <c r="B55" s="47" t="s">
        <v>187</v>
      </c>
      <c r="C55" s="48" t="s">
        <v>84</v>
      </c>
      <c r="D55" s="51"/>
      <c r="E55" s="51"/>
      <c r="F55" s="51"/>
      <c r="G55" s="51"/>
      <c r="H55" s="51"/>
      <c r="I55" s="51"/>
      <c r="J55" s="51">
        <f t="shared" ref="J55:J60" si="9">+F55</f>
        <v>0</v>
      </c>
      <c r="K55" s="50"/>
    </row>
    <row r="56" spans="1:11" s="10" customFormat="1" ht="24.75" customHeight="1" x14ac:dyDescent="0.25">
      <c r="A56" s="37">
        <v>1123400</v>
      </c>
      <c r="B56" s="47" t="s">
        <v>188</v>
      </c>
      <c r="C56" s="48" t="s">
        <v>29</v>
      </c>
      <c r="D56" s="51"/>
      <c r="E56" s="51"/>
      <c r="F56" s="51"/>
      <c r="G56" s="51"/>
      <c r="H56" s="51"/>
      <c r="I56" s="51"/>
      <c r="J56" s="51">
        <f t="shared" si="9"/>
        <v>0</v>
      </c>
      <c r="K56" s="50"/>
    </row>
    <row r="57" spans="1:11" s="10" customFormat="1" ht="24.75" customHeight="1" x14ac:dyDescent="0.25">
      <c r="A57" s="37">
        <v>1123500</v>
      </c>
      <c r="B57" s="56" t="s">
        <v>189</v>
      </c>
      <c r="C57" s="57">
        <v>423500</v>
      </c>
      <c r="D57" s="51"/>
      <c r="E57" s="51"/>
      <c r="F57" s="49"/>
      <c r="G57" s="51"/>
      <c r="H57" s="51"/>
      <c r="I57" s="51"/>
      <c r="J57" s="51">
        <f t="shared" si="9"/>
        <v>0</v>
      </c>
      <c r="K57" s="50"/>
    </row>
    <row r="58" spans="1:11" s="10" customFormat="1" ht="24.75" hidden="1" customHeight="1" x14ac:dyDescent="0.25">
      <c r="A58" s="37">
        <v>1123600</v>
      </c>
      <c r="B58" s="47" t="s">
        <v>190</v>
      </c>
      <c r="C58" s="48" t="s">
        <v>30</v>
      </c>
      <c r="D58" s="51"/>
      <c r="E58" s="51"/>
      <c r="F58" s="51"/>
      <c r="G58" s="51"/>
      <c r="H58" s="51"/>
      <c r="I58" s="51"/>
      <c r="J58" s="51">
        <f t="shared" si="9"/>
        <v>0</v>
      </c>
      <c r="K58" s="50"/>
    </row>
    <row r="59" spans="1:11" s="10" customFormat="1" ht="24.75" customHeight="1" x14ac:dyDescent="0.25">
      <c r="A59" s="37">
        <v>1123700</v>
      </c>
      <c r="B59" s="47" t="s">
        <v>191</v>
      </c>
      <c r="C59" s="48" t="s">
        <v>31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5.5" customHeight="1" x14ac:dyDescent="0.25">
      <c r="A60" s="37">
        <v>1123800</v>
      </c>
      <c r="B60" s="47" t="s">
        <v>192</v>
      </c>
      <c r="C60" s="48" t="s">
        <v>32</v>
      </c>
      <c r="D60" s="51"/>
      <c r="E60" s="51"/>
      <c r="F60" s="51"/>
      <c r="G60" s="51"/>
      <c r="H60" s="51"/>
      <c r="I60" s="49"/>
      <c r="J60" s="51">
        <f t="shared" si="9"/>
        <v>0</v>
      </c>
      <c r="K60" s="50"/>
    </row>
    <row r="61" spans="1:11" s="10" customFormat="1" ht="31.5" customHeight="1" x14ac:dyDescent="0.25">
      <c r="A61" s="37">
        <v>1124000</v>
      </c>
      <c r="B61" s="53" t="s">
        <v>193</v>
      </c>
      <c r="C61" s="42" t="s">
        <v>14</v>
      </c>
      <c r="D61" s="84">
        <f>D62</f>
        <v>0</v>
      </c>
      <c r="E61" s="43">
        <f t="shared" ref="E61:J61" si="10">E62</f>
        <v>0</v>
      </c>
      <c r="F61" s="84">
        <f t="shared" si="10"/>
        <v>100</v>
      </c>
      <c r="G61" s="84">
        <f t="shared" si="10"/>
        <v>0</v>
      </c>
      <c r="H61" s="84">
        <f t="shared" si="10"/>
        <v>0</v>
      </c>
      <c r="I61" s="84">
        <f t="shared" si="10"/>
        <v>50</v>
      </c>
      <c r="J61" s="84">
        <f t="shared" si="10"/>
        <v>100</v>
      </c>
      <c r="K61" s="50"/>
    </row>
    <row r="62" spans="1:11" s="10" customFormat="1" ht="27" customHeight="1" x14ac:dyDescent="0.25">
      <c r="A62" s="37">
        <v>1124100</v>
      </c>
      <c r="B62" s="47" t="s">
        <v>194</v>
      </c>
      <c r="C62" s="48" t="s">
        <v>85</v>
      </c>
      <c r="D62" s="51"/>
      <c r="E62" s="51"/>
      <c r="F62" s="49">
        <v>100</v>
      </c>
      <c r="G62" s="51">
        <v>0</v>
      </c>
      <c r="H62" s="51">
        <v>0</v>
      </c>
      <c r="I62" s="51">
        <v>50</v>
      </c>
      <c r="J62" s="51">
        <f>+F62</f>
        <v>100</v>
      </c>
      <c r="K62" s="50"/>
    </row>
    <row r="63" spans="1:11" s="10" customFormat="1" ht="33" x14ac:dyDescent="0.25">
      <c r="A63" s="37">
        <v>1125000</v>
      </c>
      <c r="B63" s="53" t="s">
        <v>33</v>
      </c>
      <c r="C63" s="42" t="s">
        <v>14</v>
      </c>
      <c r="D63" s="43">
        <f>D64+D65</f>
        <v>0</v>
      </c>
      <c r="E63" s="43">
        <f t="shared" ref="E63:J63" si="11">E64+E65</f>
        <v>0</v>
      </c>
      <c r="F63" s="84">
        <f>F64+F65</f>
        <v>0</v>
      </c>
      <c r="G63" s="84">
        <f t="shared" si="11"/>
        <v>0</v>
      </c>
      <c r="H63" s="84">
        <f t="shared" si="11"/>
        <v>0</v>
      </c>
      <c r="I63" s="84">
        <f t="shared" si="11"/>
        <v>0</v>
      </c>
      <c r="J63" s="84">
        <f t="shared" si="11"/>
        <v>0</v>
      </c>
      <c r="K63" s="50"/>
    </row>
    <row r="64" spans="1:11" s="10" customFormat="1" ht="27" customHeight="1" x14ac:dyDescent="0.25">
      <c r="A64" s="37">
        <v>1125100</v>
      </c>
      <c r="B64" s="47" t="s">
        <v>195</v>
      </c>
      <c r="C64" s="48" t="s">
        <v>34</v>
      </c>
      <c r="D64" s="51"/>
      <c r="E64" s="51"/>
      <c r="F64" s="51"/>
      <c r="G64" s="51"/>
      <c r="H64" s="51"/>
      <c r="I64" s="51"/>
      <c r="J64" s="51">
        <f>+F64</f>
        <v>0</v>
      </c>
      <c r="K64" s="50"/>
    </row>
    <row r="65" spans="1:11" s="10" customFormat="1" ht="28.5" customHeight="1" x14ac:dyDescent="0.25">
      <c r="A65" s="37">
        <v>1125200</v>
      </c>
      <c r="B65" s="47" t="s">
        <v>196</v>
      </c>
      <c r="C65" s="48" t="s">
        <v>35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4.75" customHeight="1" x14ac:dyDescent="0.25">
      <c r="A66" s="37">
        <v>1126000</v>
      </c>
      <c r="B66" s="53" t="s">
        <v>197</v>
      </c>
      <c r="C66" s="42" t="s">
        <v>14</v>
      </c>
      <c r="D66" s="43">
        <f>D67+D68+D69+D70+D71+D72+D73+D74</f>
        <v>0</v>
      </c>
      <c r="E66" s="43">
        <f t="shared" ref="E66:J66" si="12">E67+E68+E69+E70+E71+E72+E73+E74</f>
        <v>0</v>
      </c>
      <c r="F66" s="84">
        <f t="shared" si="12"/>
        <v>0</v>
      </c>
      <c r="G66" s="84">
        <f t="shared" si="12"/>
        <v>0</v>
      </c>
      <c r="H66" s="84">
        <f t="shared" si="12"/>
        <v>0</v>
      </c>
      <c r="I66" s="84">
        <f t="shared" si="12"/>
        <v>0</v>
      </c>
      <c r="J66" s="84">
        <f t="shared" si="12"/>
        <v>0</v>
      </c>
      <c r="K66" s="50"/>
    </row>
    <row r="67" spans="1:11" s="10" customFormat="1" ht="14.25" customHeight="1" x14ac:dyDescent="0.25">
      <c r="A67" s="37">
        <v>1126100</v>
      </c>
      <c r="B67" s="47" t="s">
        <v>198</v>
      </c>
      <c r="C67" s="48" t="s">
        <v>36</v>
      </c>
      <c r="D67" s="51"/>
      <c r="E67" s="51"/>
      <c r="F67" s="51"/>
      <c r="G67" s="51"/>
      <c r="H67" s="51"/>
      <c r="I67" s="51"/>
      <c r="J67" s="51">
        <f>+F67</f>
        <v>0</v>
      </c>
      <c r="K67" s="50"/>
    </row>
    <row r="68" spans="1:11" s="10" customFormat="1" ht="14.25" hidden="1" customHeight="1" x14ac:dyDescent="0.25">
      <c r="A68" s="37">
        <v>1126200</v>
      </c>
      <c r="B68" s="47" t="s">
        <v>199</v>
      </c>
      <c r="C68" s="48" t="s">
        <v>37</v>
      </c>
      <c r="D68" s="51"/>
      <c r="E68" s="51"/>
      <c r="F68" s="51"/>
      <c r="G68" s="51"/>
      <c r="H68" s="51"/>
      <c r="I68" s="51"/>
      <c r="J68" s="51">
        <f t="shared" ref="J68:J74" si="13">+F68</f>
        <v>0</v>
      </c>
      <c r="K68" s="50"/>
    </row>
    <row r="69" spans="1:11" s="10" customFormat="1" ht="14.25" hidden="1" customHeight="1" x14ac:dyDescent="0.25">
      <c r="A69" s="37">
        <v>1126300</v>
      </c>
      <c r="B69" s="47" t="s">
        <v>200</v>
      </c>
      <c r="C69" s="48" t="s">
        <v>38</v>
      </c>
      <c r="D69" s="51"/>
      <c r="E69" s="51"/>
      <c r="F69" s="51"/>
      <c r="G69" s="51"/>
      <c r="H69" s="51"/>
      <c r="I69" s="51"/>
      <c r="J69" s="51">
        <f t="shared" si="13"/>
        <v>0</v>
      </c>
      <c r="K69" s="50"/>
    </row>
    <row r="70" spans="1:11" s="10" customFormat="1" ht="14.25" customHeight="1" x14ac:dyDescent="0.25">
      <c r="A70" s="37">
        <v>1126400</v>
      </c>
      <c r="B70" s="47" t="s">
        <v>201</v>
      </c>
      <c r="C70" s="48" t="s">
        <v>39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23.25" hidden="1" customHeight="1" x14ac:dyDescent="0.25">
      <c r="A71" s="37">
        <v>1126500</v>
      </c>
      <c r="B71" s="58" t="s">
        <v>202</v>
      </c>
      <c r="C71" s="48" t="s">
        <v>40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14.25" hidden="1" customHeight="1" x14ac:dyDescent="0.25">
      <c r="A72" s="37">
        <v>1126600</v>
      </c>
      <c r="B72" s="47" t="s">
        <v>203</v>
      </c>
      <c r="C72" s="48" t="s">
        <v>41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23.25" customHeight="1" x14ac:dyDescent="0.25">
      <c r="A73" s="37">
        <v>1126700</v>
      </c>
      <c r="B73" s="47" t="s">
        <v>204</v>
      </c>
      <c r="C73" s="48" t="s">
        <v>42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5.5" customHeight="1" x14ac:dyDescent="0.25">
      <c r="A74" s="37">
        <v>1126800</v>
      </c>
      <c r="B74" s="47" t="s">
        <v>205</v>
      </c>
      <c r="C74" s="48" t="s">
        <v>43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14.25" hidden="1" customHeight="1" x14ac:dyDescent="0.25">
      <c r="A75" s="37">
        <v>1130000</v>
      </c>
      <c r="B75" s="53" t="s">
        <v>206</v>
      </c>
      <c r="C75" s="42" t="s">
        <v>14</v>
      </c>
      <c r="D75" s="43">
        <f>D76+D77+D78+D79+D80+D81+D82+D83</f>
        <v>0</v>
      </c>
      <c r="E75" s="43">
        <f t="shared" ref="E75:J75" si="14">E76+E77+E78+E79+E80+E81+E82+E83</f>
        <v>0</v>
      </c>
      <c r="F75" s="43">
        <f t="shared" si="14"/>
        <v>0</v>
      </c>
      <c r="G75" s="43">
        <f t="shared" si="14"/>
        <v>0</v>
      </c>
      <c r="H75" s="43">
        <f t="shared" si="14"/>
        <v>0</v>
      </c>
      <c r="I75" s="43">
        <f t="shared" si="14"/>
        <v>0</v>
      </c>
      <c r="J75" s="43">
        <f t="shared" si="14"/>
        <v>0</v>
      </c>
      <c r="K75" s="50"/>
    </row>
    <row r="76" spans="1:11" s="10" customFormat="1" ht="14.25" hidden="1" customHeight="1" x14ac:dyDescent="0.25">
      <c r="A76" s="37">
        <v>1130100</v>
      </c>
      <c r="B76" s="47" t="s">
        <v>207</v>
      </c>
      <c r="C76" s="48" t="s">
        <v>86</v>
      </c>
      <c r="D76" s="51"/>
      <c r="E76" s="51"/>
      <c r="F76" s="51"/>
      <c r="G76" s="51"/>
      <c r="H76" s="51"/>
      <c r="I76" s="51"/>
      <c r="J76" s="51"/>
      <c r="K76" s="50"/>
    </row>
    <row r="77" spans="1:11" s="10" customFormat="1" ht="13.5" hidden="1" customHeight="1" x14ac:dyDescent="0.25">
      <c r="A77" s="37">
        <v>1130200</v>
      </c>
      <c r="B77" s="47" t="s">
        <v>208</v>
      </c>
      <c r="C77" s="48" t="s">
        <v>87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4.25" hidden="1" customHeight="1" x14ac:dyDescent="0.25">
      <c r="A78" s="37">
        <v>1130300</v>
      </c>
      <c r="B78" s="47" t="s">
        <v>209</v>
      </c>
      <c r="C78" s="48" t="s">
        <v>88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1130400</v>
      </c>
      <c r="B79" s="47" t="s">
        <v>210</v>
      </c>
      <c r="C79" s="48" t="s">
        <v>89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8.75" hidden="1" customHeight="1" x14ac:dyDescent="0.25">
      <c r="A80" s="37">
        <v>1131000</v>
      </c>
      <c r="B80" s="59" t="s">
        <v>211</v>
      </c>
      <c r="C80" s="42" t="s">
        <v>14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4.25" hidden="1" customHeight="1" x14ac:dyDescent="0.25">
      <c r="A81" s="37">
        <v>1131100</v>
      </c>
      <c r="B81" s="47" t="s">
        <v>212</v>
      </c>
      <c r="C81" s="48" t="s">
        <v>90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1131200</v>
      </c>
      <c r="B82" s="47" t="s">
        <v>213</v>
      </c>
      <c r="C82" s="48" t="s">
        <v>91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1131300</v>
      </c>
      <c r="B83" s="47" t="s">
        <v>214</v>
      </c>
      <c r="C83" s="48" t="s">
        <v>92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1140000</v>
      </c>
      <c r="B84" s="53" t="s">
        <v>44</v>
      </c>
      <c r="C84" s="42" t="s">
        <v>14</v>
      </c>
      <c r="D84" s="43">
        <f>D85+D86+D87+D88</f>
        <v>0</v>
      </c>
      <c r="E84" s="43">
        <f t="shared" ref="E84:J84" si="15">E85+E86+E87+E88</f>
        <v>0</v>
      </c>
      <c r="F84" s="43">
        <f t="shared" si="15"/>
        <v>0</v>
      </c>
      <c r="G84" s="43">
        <f t="shared" si="15"/>
        <v>0</v>
      </c>
      <c r="H84" s="43">
        <f t="shared" si="15"/>
        <v>0</v>
      </c>
      <c r="I84" s="43">
        <f t="shared" si="15"/>
        <v>0</v>
      </c>
      <c r="J84" s="43">
        <f t="shared" si="15"/>
        <v>0</v>
      </c>
      <c r="K84" s="50"/>
    </row>
    <row r="85" spans="1:11" s="10" customFormat="1" ht="14.25" hidden="1" customHeight="1" x14ac:dyDescent="0.25">
      <c r="A85" s="37">
        <v>1141000</v>
      </c>
      <c r="B85" s="47" t="s">
        <v>215</v>
      </c>
      <c r="C85" s="48" t="s">
        <v>45</v>
      </c>
      <c r="D85" s="51"/>
      <c r="E85" s="51"/>
      <c r="F85" s="51"/>
      <c r="G85" s="51"/>
      <c r="H85" s="51"/>
      <c r="I85" s="51"/>
      <c r="J85" s="51"/>
      <c r="K85" s="50"/>
    </row>
    <row r="86" spans="1:11" s="10" customFormat="1" ht="14.25" hidden="1" customHeight="1" x14ac:dyDescent="0.25">
      <c r="A86" s="37">
        <v>1142000</v>
      </c>
      <c r="B86" s="47" t="s">
        <v>216</v>
      </c>
      <c r="C86" s="48" t="s">
        <v>46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1143000</v>
      </c>
      <c r="B87" s="47" t="s">
        <v>217</v>
      </c>
      <c r="C87" s="48" t="s">
        <v>93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1144000</v>
      </c>
      <c r="B88" s="47" t="s">
        <v>218</v>
      </c>
      <c r="C88" s="48" t="s">
        <v>94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27" hidden="1" customHeight="1" x14ac:dyDescent="0.25">
      <c r="A89" s="64">
        <v>1150000</v>
      </c>
      <c r="B89" s="60" t="s">
        <v>47</v>
      </c>
      <c r="C89" s="42" t="s">
        <v>14</v>
      </c>
      <c r="D89" s="43">
        <f>D90+D93+D96+D105</f>
        <v>0</v>
      </c>
      <c r="E89" s="43">
        <f t="shared" ref="E89:J89" si="16">E90+E93+E96+E105</f>
        <v>0</v>
      </c>
      <c r="F89" s="43">
        <f t="shared" si="16"/>
        <v>0</v>
      </c>
      <c r="G89" s="43">
        <f t="shared" si="16"/>
        <v>0</v>
      </c>
      <c r="H89" s="43">
        <f t="shared" si="16"/>
        <v>0</v>
      </c>
      <c r="I89" s="43">
        <f t="shared" si="16"/>
        <v>0</v>
      </c>
      <c r="J89" s="43">
        <f t="shared" si="16"/>
        <v>0</v>
      </c>
      <c r="K89" s="50"/>
    </row>
    <row r="90" spans="1:11" s="10" customFormat="1" ht="27" hidden="1" customHeight="1" x14ac:dyDescent="0.25">
      <c r="A90" s="64">
        <v>1151000</v>
      </c>
      <c r="B90" s="61" t="s">
        <v>219</v>
      </c>
      <c r="C90" s="42" t="s">
        <v>14</v>
      </c>
      <c r="D90" s="43">
        <f>D91+D92</f>
        <v>0</v>
      </c>
      <c r="E90" s="43">
        <f t="shared" ref="E90:J90" si="17">E91+E92</f>
        <v>0</v>
      </c>
      <c r="F90" s="43">
        <f t="shared" si="17"/>
        <v>0</v>
      </c>
      <c r="G90" s="43">
        <f t="shared" si="17"/>
        <v>0</v>
      </c>
      <c r="H90" s="43">
        <f t="shared" si="17"/>
        <v>0</v>
      </c>
      <c r="I90" s="43">
        <f t="shared" si="17"/>
        <v>0</v>
      </c>
      <c r="J90" s="43">
        <f t="shared" si="17"/>
        <v>0</v>
      </c>
      <c r="K90" s="50"/>
    </row>
    <row r="91" spans="1:11" s="10" customFormat="1" ht="27" hidden="1" customHeight="1" x14ac:dyDescent="0.25">
      <c r="A91" s="64">
        <v>1151100</v>
      </c>
      <c r="B91" s="62" t="s">
        <v>220</v>
      </c>
      <c r="C91" s="57">
        <v>461100</v>
      </c>
      <c r="D91" s="51"/>
      <c r="E91" s="51"/>
      <c r="F91" s="51"/>
      <c r="G91" s="51"/>
      <c r="H91" s="51"/>
      <c r="I91" s="51"/>
      <c r="J91" s="51"/>
      <c r="K91" s="50"/>
    </row>
    <row r="92" spans="1:11" s="1" customFormat="1" ht="27" hidden="1" customHeight="1" x14ac:dyDescent="0.25">
      <c r="A92" s="64">
        <v>1151200</v>
      </c>
      <c r="B92" s="62" t="s">
        <v>221</v>
      </c>
      <c r="C92" s="57">
        <v>461200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1152000</v>
      </c>
      <c r="B93" s="61" t="s">
        <v>222</v>
      </c>
      <c r="C93" s="48" t="s">
        <v>14</v>
      </c>
      <c r="D93" s="43">
        <f>D94+D95</f>
        <v>0</v>
      </c>
      <c r="E93" s="43">
        <f t="shared" ref="E93:J93" si="18">E94+E95</f>
        <v>0</v>
      </c>
      <c r="F93" s="43">
        <f t="shared" si="18"/>
        <v>0</v>
      </c>
      <c r="G93" s="43">
        <f t="shared" si="18"/>
        <v>0</v>
      </c>
      <c r="H93" s="43">
        <f t="shared" si="18"/>
        <v>0</v>
      </c>
      <c r="I93" s="43">
        <f t="shared" si="18"/>
        <v>0</v>
      </c>
      <c r="J93" s="43">
        <f t="shared" si="18"/>
        <v>0</v>
      </c>
      <c r="K93" s="50"/>
    </row>
    <row r="94" spans="1:11" s="1" customFormat="1" ht="27" hidden="1" customHeight="1" x14ac:dyDescent="0.25">
      <c r="A94" s="64">
        <v>1152100</v>
      </c>
      <c r="B94" s="62" t="s">
        <v>223</v>
      </c>
      <c r="C94" s="57">
        <v>462100</v>
      </c>
      <c r="D94" s="51"/>
      <c r="E94" s="51"/>
      <c r="F94" s="51"/>
      <c r="G94" s="51"/>
      <c r="H94" s="51"/>
      <c r="I94" s="51"/>
      <c r="J94" s="51"/>
      <c r="K94" s="50"/>
    </row>
    <row r="95" spans="1:11" s="1" customFormat="1" ht="27" hidden="1" customHeight="1" x14ac:dyDescent="0.25">
      <c r="A95" s="64">
        <v>1152200</v>
      </c>
      <c r="B95" s="62" t="s">
        <v>224</v>
      </c>
      <c r="C95" s="57">
        <v>462200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1153000</v>
      </c>
      <c r="B96" s="61" t="s">
        <v>225</v>
      </c>
      <c r="C96" s="48" t="s">
        <v>14</v>
      </c>
      <c r="D96" s="43">
        <f>D97+D98+D99+D100+D101+D102+D103+D104</f>
        <v>0</v>
      </c>
      <c r="E96" s="43">
        <f t="shared" ref="E96:J96" si="19">E97+E98+E99+E100+E101+E102+E103+E104</f>
        <v>0</v>
      </c>
      <c r="F96" s="43">
        <f t="shared" si="19"/>
        <v>0</v>
      </c>
      <c r="G96" s="43">
        <f t="shared" si="19"/>
        <v>0</v>
      </c>
      <c r="H96" s="43">
        <f t="shared" si="19"/>
        <v>0</v>
      </c>
      <c r="I96" s="43">
        <f t="shared" si="19"/>
        <v>0</v>
      </c>
      <c r="J96" s="43">
        <f t="shared" si="19"/>
        <v>0</v>
      </c>
      <c r="K96" s="50"/>
    </row>
    <row r="97" spans="1:11" s="1" customFormat="1" ht="30" hidden="1" customHeight="1" x14ac:dyDescent="0.25">
      <c r="A97" s="64">
        <v>1153100</v>
      </c>
      <c r="B97" s="62" t="s">
        <v>226</v>
      </c>
      <c r="C97" s="57">
        <v>463100</v>
      </c>
      <c r="D97" s="51"/>
      <c r="E97" s="51"/>
      <c r="F97" s="51"/>
      <c r="G97" s="51"/>
      <c r="H97" s="51"/>
      <c r="I97" s="51"/>
      <c r="J97" s="51"/>
      <c r="K97" s="50"/>
    </row>
    <row r="98" spans="1:11" s="1" customFormat="1" ht="30" hidden="1" customHeight="1" x14ac:dyDescent="0.25">
      <c r="A98" s="64">
        <v>1153200</v>
      </c>
      <c r="B98" s="62" t="s">
        <v>227</v>
      </c>
      <c r="C98" s="57">
        <v>463200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1153300</v>
      </c>
      <c r="B99" s="62" t="s">
        <v>228</v>
      </c>
      <c r="C99" s="57">
        <v>463300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1153400</v>
      </c>
      <c r="B100" s="62" t="s">
        <v>229</v>
      </c>
      <c r="C100" s="57">
        <v>463400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1153500</v>
      </c>
      <c r="B101" s="56" t="s">
        <v>230</v>
      </c>
      <c r="C101" s="57">
        <v>463500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1153700</v>
      </c>
      <c r="B102" s="56" t="s">
        <v>231</v>
      </c>
      <c r="C102" s="57">
        <v>463700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1153800</v>
      </c>
      <c r="B103" s="56" t="s">
        <v>232</v>
      </c>
      <c r="C103" s="57">
        <v>463800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1153900</v>
      </c>
      <c r="B104" s="56" t="s">
        <v>233</v>
      </c>
      <c r="C104" s="57">
        <v>463900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18.75" hidden="1" customHeight="1" x14ac:dyDescent="0.25">
      <c r="A105" s="64">
        <v>1154000</v>
      </c>
      <c r="B105" s="63" t="s">
        <v>234</v>
      </c>
      <c r="C105" s="48" t="s">
        <v>14</v>
      </c>
      <c r="D105" s="43">
        <f>D106+D107+D108+D109+D110+D111</f>
        <v>0</v>
      </c>
      <c r="E105" s="43">
        <f t="shared" ref="E105:J105" si="20">E106+E107+E108+E109+E110+E111</f>
        <v>0</v>
      </c>
      <c r="F105" s="43">
        <f t="shared" si="20"/>
        <v>0</v>
      </c>
      <c r="G105" s="43">
        <f t="shared" si="20"/>
        <v>0</v>
      </c>
      <c r="H105" s="43">
        <f t="shared" si="20"/>
        <v>0</v>
      </c>
      <c r="I105" s="43">
        <f t="shared" si="20"/>
        <v>0</v>
      </c>
      <c r="J105" s="43">
        <f t="shared" si="20"/>
        <v>0</v>
      </c>
      <c r="K105" s="50"/>
    </row>
    <row r="106" spans="1:11" s="1" customFormat="1" ht="18.75" hidden="1" customHeight="1" x14ac:dyDescent="0.25">
      <c r="A106" s="64">
        <v>1154100</v>
      </c>
      <c r="B106" s="56" t="s">
        <v>235</v>
      </c>
      <c r="C106" s="57">
        <v>465100</v>
      </c>
      <c r="D106" s="51"/>
      <c r="E106" s="51"/>
      <c r="F106" s="51"/>
      <c r="G106" s="51"/>
      <c r="H106" s="51"/>
      <c r="I106" s="51"/>
      <c r="J106" s="51"/>
      <c r="K106" s="50"/>
    </row>
    <row r="107" spans="1:11" s="1" customFormat="1" ht="18.75" hidden="1" customHeight="1" x14ac:dyDescent="0.25">
      <c r="A107" s="64">
        <v>1154200</v>
      </c>
      <c r="B107" s="56" t="s">
        <v>236</v>
      </c>
      <c r="C107" s="57">
        <v>465200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1154300</v>
      </c>
      <c r="B108" s="56" t="s">
        <v>237</v>
      </c>
      <c r="C108" s="57">
        <v>465300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1154500</v>
      </c>
      <c r="B109" s="56" t="s">
        <v>238</v>
      </c>
      <c r="C109" s="57">
        <v>465500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1154600</v>
      </c>
      <c r="B110" s="56" t="s">
        <v>239</v>
      </c>
      <c r="C110" s="57">
        <v>465600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1154700</v>
      </c>
      <c r="B111" s="56" t="s">
        <v>240</v>
      </c>
      <c r="C111" s="48" t="s">
        <v>95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customHeight="1" x14ac:dyDescent="0.25">
      <c r="A112" s="64">
        <v>1160000</v>
      </c>
      <c r="B112" s="65" t="s">
        <v>143</v>
      </c>
      <c r="C112" s="42" t="s">
        <v>14</v>
      </c>
      <c r="D112" s="43">
        <f>D113+D116</f>
        <v>0</v>
      </c>
      <c r="E112" s="43">
        <f t="shared" ref="E112:J112" si="21">E113+E116</f>
        <v>0</v>
      </c>
      <c r="F112" s="84">
        <f t="shared" si="21"/>
        <v>6000</v>
      </c>
      <c r="G112" s="84">
        <f t="shared" si="21"/>
        <v>1200</v>
      </c>
      <c r="H112" s="84">
        <f t="shared" si="21"/>
        <v>2700</v>
      </c>
      <c r="I112" s="84">
        <f t="shared" si="21"/>
        <v>4200</v>
      </c>
      <c r="J112" s="84">
        <f t="shared" si="21"/>
        <v>6000</v>
      </c>
      <c r="K112" s="50"/>
    </row>
    <row r="113" spans="1:11" s="1" customFormat="1" ht="40.5" hidden="1" x14ac:dyDescent="0.25">
      <c r="A113" s="37">
        <v>1161000</v>
      </c>
      <c r="B113" s="55" t="s">
        <v>241</v>
      </c>
      <c r="C113" s="66" t="s">
        <v>14</v>
      </c>
      <c r="D113" s="43">
        <f>D114+D115</f>
        <v>0</v>
      </c>
      <c r="E113" s="43">
        <f t="shared" ref="E113:J113" si="22">E114+E115</f>
        <v>0</v>
      </c>
      <c r="F113" s="84">
        <f t="shared" si="22"/>
        <v>0</v>
      </c>
      <c r="G113" s="84">
        <f t="shared" si="22"/>
        <v>0</v>
      </c>
      <c r="H113" s="84">
        <f t="shared" si="22"/>
        <v>0</v>
      </c>
      <c r="I113" s="84">
        <f t="shared" si="22"/>
        <v>0</v>
      </c>
      <c r="J113" s="84">
        <f t="shared" si="22"/>
        <v>0</v>
      </c>
      <c r="K113" s="50"/>
    </row>
    <row r="114" spans="1:11" s="1" customFormat="1" ht="18.75" hidden="1" customHeight="1" x14ac:dyDescent="0.25">
      <c r="A114" s="37">
        <v>1161100</v>
      </c>
      <c r="B114" s="67" t="s">
        <v>242</v>
      </c>
      <c r="C114" s="57">
        <v>471100</v>
      </c>
      <c r="D114" s="51"/>
      <c r="E114" s="51"/>
      <c r="F114" s="85"/>
      <c r="G114" s="85"/>
      <c r="H114" s="85"/>
      <c r="I114" s="85"/>
      <c r="J114" s="85"/>
      <c r="K114" s="50"/>
    </row>
    <row r="115" spans="1:11" s="1" customFormat="1" ht="18.75" hidden="1" customHeight="1" x14ac:dyDescent="0.25">
      <c r="A115" s="37">
        <v>1161200</v>
      </c>
      <c r="B115" s="67" t="s">
        <v>243</v>
      </c>
      <c r="C115" s="57">
        <v>471200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24.75" customHeight="1" x14ac:dyDescent="0.25">
      <c r="A116" s="37">
        <v>1162000</v>
      </c>
      <c r="B116" s="55" t="s">
        <v>244</v>
      </c>
      <c r="C116" s="66" t="s">
        <v>14</v>
      </c>
      <c r="D116" s="43">
        <f>D117+D118+D119+D120+D121+D122+D123+D124+D125</f>
        <v>0</v>
      </c>
      <c r="E116" s="43">
        <f t="shared" ref="E116:J116" si="23">E117+E118+E119+E120+E121+E122+E123+E124+E125</f>
        <v>0</v>
      </c>
      <c r="F116" s="84">
        <f t="shared" si="23"/>
        <v>6000</v>
      </c>
      <c r="G116" s="84">
        <f t="shared" si="23"/>
        <v>1200</v>
      </c>
      <c r="H116" s="84">
        <f t="shared" si="23"/>
        <v>2700</v>
      </c>
      <c r="I116" s="84">
        <f t="shared" si="23"/>
        <v>4200</v>
      </c>
      <c r="J116" s="84">
        <f t="shared" si="23"/>
        <v>6000</v>
      </c>
      <c r="K116" s="50"/>
    </row>
    <row r="117" spans="1:11" s="1" customFormat="1" ht="21.75" hidden="1" customHeight="1" x14ac:dyDescent="0.25">
      <c r="A117" s="37">
        <v>1162100</v>
      </c>
      <c r="B117" s="67" t="s">
        <v>245</v>
      </c>
      <c r="C117" s="48" t="s">
        <v>96</v>
      </c>
      <c r="D117" s="51"/>
      <c r="E117" s="51"/>
      <c r="F117" s="51"/>
      <c r="G117" s="51"/>
      <c r="H117" s="51"/>
      <c r="I117" s="51"/>
      <c r="J117" s="51"/>
      <c r="K117" s="50"/>
    </row>
    <row r="118" spans="1:11" s="1" customFormat="1" ht="18.75" hidden="1" customHeight="1" x14ac:dyDescent="0.25">
      <c r="A118" s="37">
        <v>1162200</v>
      </c>
      <c r="B118" s="67" t="s">
        <v>246</v>
      </c>
      <c r="C118" s="48" t="s">
        <v>97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1162300</v>
      </c>
      <c r="B119" s="67" t="s">
        <v>247</v>
      </c>
      <c r="C119" s="48" t="s">
        <v>98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1162400</v>
      </c>
      <c r="B120" s="67" t="s">
        <v>248</v>
      </c>
      <c r="C120" s="48" t="s">
        <v>99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1162500</v>
      </c>
      <c r="B121" s="67" t="s">
        <v>249</v>
      </c>
      <c r="C121" s="48" t="s">
        <v>100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1162600</v>
      </c>
      <c r="B122" s="67" t="s">
        <v>250</v>
      </c>
      <c r="C122" s="48" t="s">
        <v>101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1162700</v>
      </c>
      <c r="B123" s="67" t="s">
        <v>251</v>
      </c>
      <c r="C123" s="48" t="s">
        <v>102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1162800</v>
      </c>
      <c r="B124" s="67" t="s">
        <v>252</v>
      </c>
      <c r="C124" s="48" t="s">
        <v>48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customHeight="1" x14ac:dyDescent="0.25">
      <c r="A125" s="37">
        <v>1162900</v>
      </c>
      <c r="B125" s="67" t="s">
        <v>253</v>
      </c>
      <c r="C125" s="48" t="s">
        <v>49</v>
      </c>
      <c r="D125" s="51"/>
      <c r="E125" s="51"/>
      <c r="F125" s="51">
        <v>6000</v>
      </c>
      <c r="G125" s="51">
        <v>1200</v>
      </c>
      <c r="H125" s="51">
        <v>2700</v>
      </c>
      <c r="I125" s="51">
        <v>4200</v>
      </c>
      <c r="J125" s="51">
        <f>+F125</f>
        <v>6000</v>
      </c>
      <c r="K125" s="50"/>
    </row>
    <row r="126" spans="1:11" s="1" customFormat="1" ht="18.75" customHeight="1" x14ac:dyDescent="0.25">
      <c r="A126" s="37">
        <v>1170000</v>
      </c>
      <c r="B126" s="65" t="s">
        <v>50</v>
      </c>
      <c r="C126" s="42" t="s">
        <v>14</v>
      </c>
      <c r="D126" s="84">
        <f>D127+D130+D135+D137+D140+D142+D144</f>
        <v>0</v>
      </c>
      <c r="E126" s="84">
        <f t="shared" ref="E126:J126" si="24">E127+E130+E135+E137+E140+E142+E144</f>
        <v>0</v>
      </c>
      <c r="F126" s="84">
        <f t="shared" si="24"/>
        <v>2412.3000000000002</v>
      </c>
      <c r="G126" s="84">
        <f t="shared" si="24"/>
        <v>482.4</v>
      </c>
      <c r="H126" s="84">
        <f t="shared" si="24"/>
        <v>1085.5</v>
      </c>
      <c r="I126" s="84">
        <f t="shared" si="24"/>
        <v>1688.6</v>
      </c>
      <c r="J126" s="84">
        <f t="shared" si="24"/>
        <v>2412.3000000000002</v>
      </c>
      <c r="K126" s="50"/>
    </row>
    <row r="127" spans="1:11" s="1" customFormat="1" ht="27" hidden="1" x14ac:dyDescent="0.25">
      <c r="A127" s="37">
        <v>1171000</v>
      </c>
      <c r="B127" s="55" t="s">
        <v>254</v>
      </c>
      <c r="C127" s="42" t="s">
        <v>14</v>
      </c>
      <c r="D127" s="84">
        <f>D128+D129</f>
        <v>0</v>
      </c>
      <c r="E127" s="84">
        <f t="shared" ref="E127:J127" si="25">E128+E129</f>
        <v>0</v>
      </c>
      <c r="F127" s="84">
        <f t="shared" si="25"/>
        <v>0</v>
      </c>
      <c r="G127" s="84">
        <f t="shared" si="25"/>
        <v>0</v>
      </c>
      <c r="H127" s="84">
        <f t="shared" si="25"/>
        <v>0</v>
      </c>
      <c r="I127" s="84">
        <f t="shared" si="25"/>
        <v>0</v>
      </c>
      <c r="J127" s="84">
        <f t="shared" si="25"/>
        <v>0</v>
      </c>
      <c r="K127" s="50"/>
    </row>
    <row r="128" spans="1:11" s="1" customFormat="1" ht="18.75" hidden="1" customHeight="1" x14ac:dyDescent="0.25">
      <c r="A128" s="37">
        <v>1171100</v>
      </c>
      <c r="B128" s="67" t="s">
        <v>255</v>
      </c>
      <c r="C128" s="48" t="s">
        <v>103</v>
      </c>
      <c r="D128" s="85"/>
      <c r="E128" s="85"/>
      <c r="F128" s="85"/>
      <c r="G128" s="85"/>
      <c r="H128" s="85"/>
      <c r="I128" s="85"/>
      <c r="J128" s="85"/>
      <c r="K128" s="50"/>
    </row>
    <row r="129" spans="1:11" s="1" customFormat="1" ht="18.75" hidden="1" customHeight="1" x14ac:dyDescent="0.25">
      <c r="A129" s="37">
        <v>1171200</v>
      </c>
      <c r="B129" s="67" t="s">
        <v>256</v>
      </c>
      <c r="C129" s="48" t="s">
        <v>104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39.75" customHeight="1" x14ac:dyDescent="0.25">
      <c r="A130" s="37">
        <v>1172000</v>
      </c>
      <c r="B130" s="55" t="s">
        <v>257</v>
      </c>
      <c r="C130" s="42" t="s">
        <v>14</v>
      </c>
      <c r="D130" s="84">
        <f>D131+D132+D133+D134</f>
        <v>0</v>
      </c>
      <c r="E130" s="84">
        <f t="shared" ref="E130:J130" si="26">E131+E132+E133+E134</f>
        <v>0</v>
      </c>
      <c r="F130" s="84">
        <f t="shared" si="26"/>
        <v>2412.3000000000002</v>
      </c>
      <c r="G130" s="84">
        <f t="shared" si="26"/>
        <v>482.4</v>
      </c>
      <c r="H130" s="84">
        <f t="shared" si="26"/>
        <v>1085.5</v>
      </c>
      <c r="I130" s="84">
        <f t="shared" si="26"/>
        <v>1688.6</v>
      </c>
      <c r="J130" s="84">
        <f t="shared" si="26"/>
        <v>2412.3000000000002</v>
      </c>
      <c r="K130" s="50"/>
    </row>
    <row r="131" spans="1:11" s="1" customFormat="1" ht="18.75" hidden="1" customHeight="1" x14ac:dyDescent="0.25">
      <c r="A131" s="37">
        <v>1172100</v>
      </c>
      <c r="B131" s="47" t="s">
        <v>258</v>
      </c>
      <c r="C131" s="48" t="s">
        <v>105</v>
      </c>
      <c r="D131" s="51"/>
      <c r="E131" s="51"/>
      <c r="F131" s="51"/>
      <c r="G131" s="51"/>
      <c r="H131" s="51"/>
      <c r="I131" s="51"/>
      <c r="J131" s="51"/>
      <c r="K131" s="50"/>
    </row>
    <row r="132" spans="1:11" s="1" customFormat="1" ht="18.75" hidden="1" customHeight="1" x14ac:dyDescent="0.25">
      <c r="A132" s="37">
        <v>1172200</v>
      </c>
      <c r="B132" s="47" t="s">
        <v>259</v>
      </c>
      <c r="C132" s="57">
        <v>482200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customHeight="1" x14ac:dyDescent="0.25">
      <c r="A133" s="37">
        <v>1172300</v>
      </c>
      <c r="B133" s="67" t="s">
        <v>260</v>
      </c>
      <c r="C133" s="48" t="s">
        <v>51</v>
      </c>
      <c r="D133" s="51"/>
      <c r="E133" s="51"/>
      <c r="F133" s="49">
        <v>2412.3000000000002</v>
      </c>
      <c r="G133" s="51">
        <v>482.4</v>
      </c>
      <c r="H133" s="51">
        <v>1085.5</v>
      </c>
      <c r="I133" s="51">
        <v>1688.6</v>
      </c>
      <c r="J133" s="51">
        <f>+F133</f>
        <v>2412.3000000000002</v>
      </c>
      <c r="K133" s="50"/>
    </row>
    <row r="134" spans="1:11" s="1" customFormat="1" ht="30" hidden="1" customHeight="1" x14ac:dyDescent="0.25">
      <c r="A134" s="37">
        <v>1172400</v>
      </c>
      <c r="B134" s="67" t="s">
        <v>261</v>
      </c>
      <c r="C134" s="48" t="s">
        <v>106</v>
      </c>
      <c r="D134" s="51"/>
      <c r="E134" s="51"/>
      <c r="F134" s="51"/>
      <c r="G134" s="51"/>
      <c r="H134" s="51"/>
      <c r="I134" s="51"/>
      <c r="J134" s="51"/>
      <c r="K134" s="50"/>
    </row>
    <row r="135" spans="1:11" s="1" customFormat="1" ht="18.75" hidden="1" customHeight="1" x14ac:dyDescent="0.25">
      <c r="A135" s="37">
        <v>1173000</v>
      </c>
      <c r="B135" s="55" t="s">
        <v>262</v>
      </c>
      <c r="C135" s="42" t="s">
        <v>14</v>
      </c>
      <c r="D135" s="43">
        <f>D136</f>
        <v>0</v>
      </c>
      <c r="E135" s="43">
        <f t="shared" ref="E135:J135" si="27">E136</f>
        <v>0</v>
      </c>
      <c r="F135" s="43">
        <f t="shared" si="27"/>
        <v>0</v>
      </c>
      <c r="G135" s="43">
        <f t="shared" si="27"/>
        <v>0</v>
      </c>
      <c r="H135" s="43">
        <f t="shared" si="27"/>
        <v>0</v>
      </c>
      <c r="I135" s="43">
        <f t="shared" si="27"/>
        <v>0</v>
      </c>
      <c r="J135" s="43">
        <f t="shared" si="27"/>
        <v>0</v>
      </c>
      <c r="K135" s="50"/>
    </row>
    <row r="136" spans="1:11" s="1" customFormat="1" ht="18.75" hidden="1" customHeight="1" x14ac:dyDescent="0.25">
      <c r="A136" s="37">
        <v>1173100</v>
      </c>
      <c r="B136" s="47" t="s">
        <v>263</v>
      </c>
      <c r="C136" s="48" t="s">
        <v>52</v>
      </c>
      <c r="D136" s="51"/>
      <c r="E136" s="51"/>
      <c r="F136" s="51"/>
      <c r="G136" s="51"/>
      <c r="H136" s="51"/>
      <c r="I136" s="51"/>
      <c r="J136" s="51"/>
      <c r="K136" s="50"/>
    </row>
    <row r="137" spans="1:11" s="1" customFormat="1" ht="18.75" hidden="1" customHeight="1" x14ac:dyDescent="0.25">
      <c r="A137" s="37">
        <v>1174000</v>
      </c>
      <c r="B137" s="55" t="s">
        <v>264</v>
      </c>
      <c r="C137" s="42" t="s">
        <v>14</v>
      </c>
      <c r="D137" s="43">
        <f>D138+D139</f>
        <v>0</v>
      </c>
      <c r="E137" s="43">
        <f t="shared" ref="E137:J137" si="28">E138+E139</f>
        <v>0</v>
      </c>
      <c r="F137" s="43">
        <f t="shared" si="28"/>
        <v>0</v>
      </c>
      <c r="G137" s="43">
        <f t="shared" si="28"/>
        <v>0</v>
      </c>
      <c r="H137" s="43">
        <f t="shared" si="28"/>
        <v>0</v>
      </c>
      <c r="I137" s="43">
        <f t="shared" si="28"/>
        <v>0</v>
      </c>
      <c r="J137" s="43">
        <f t="shared" si="28"/>
        <v>0</v>
      </c>
      <c r="K137" s="50"/>
    </row>
    <row r="138" spans="1:11" s="1" customFormat="1" ht="18.75" hidden="1" customHeight="1" x14ac:dyDescent="0.25">
      <c r="A138" s="37">
        <v>1174100</v>
      </c>
      <c r="B138" s="47" t="s">
        <v>265</v>
      </c>
      <c r="C138" s="48" t="s">
        <v>107</v>
      </c>
      <c r="D138" s="51"/>
      <c r="E138" s="51"/>
      <c r="F138" s="51"/>
      <c r="G138" s="51"/>
      <c r="H138" s="51"/>
      <c r="I138" s="51"/>
      <c r="J138" s="51"/>
      <c r="K138" s="50"/>
    </row>
    <row r="139" spans="1:11" s="1" customFormat="1" ht="18.75" hidden="1" customHeight="1" x14ac:dyDescent="0.25">
      <c r="A139" s="37">
        <v>1174200</v>
      </c>
      <c r="B139" s="67" t="s">
        <v>266</v>
      </c>
      <c r="C139" s="48" t="s">
        <v>108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1175000</v>
      </c>
      <c r="B140" s="55" t="s">
        <v>267</v>
      </c>
      <c r="C140" s="42" t="s">
        <v>14</v>
      </c>
      <c r="D140" s="43">
        <f>D141</f>
        <v>0</v>
      </c>
      <c r="E140" s="43">
        <f t="shared" ref="E140:J140" si="29">E141</f>
        <v>0</v>
      </c>
      <c r="F140" s="43">
        <f t="shared" si="29"/>
        <v>0</v>
      </c>
      <c r="G140" s="43">
        <f t="shared" si="29"/>
        <v>0</v>
      </c>
      <c r="H140" s="43">
        <f t="shared" si="29"/>
        <v>0</v>
      </c>
      <c r="I140" s="43">
        <f t="shared" si="29"/>
        <v>0</v>
      </c>
      <c r="J140" s="43">
        <f t="shared" si="29"/>
        <v>0</v>
      </c>
      <c r="K140" s="50"/>
    </row>
    <row r="141" spans="1:11" s="1" customFormat="1" ht="18.75" hidden="1" customHeight="1" x14ac:dyDescent="0.25">
      <c r="A141" s="37">
        <v>1175100</v>
      </c>
      <c r="B141" s="67" t="s">
        <v>268</v>
      </c>
      <c r="C141" s="48" t="s">
        <v>109</v>
      </c>
      <c r="D141" s="51"/>
      <c r="E141" s="51"/>
      <c r="F141" s="51"/>
      <c r="G141" s="51"/>
      <c r="H141" s="51"/>
      <c r="I141" s="51"/>
      <c r="J141" s="51"/>
      <c r="K141" s="50"/>
    </row>
    <row r="142" spans="1:11" s="1" customFormat="1" ht="18.75" customHeight="1" x14ac:dyDescent="0.25">
      <c r="A142" s="37">
        <v>1176000</v>
      </c>
      <c r="B142" s="55" t="s">
        <v>53</v>
      </c>
      <c r="C142" s="42" t="s">
        <v>14</v>
      </c>
      <c r="D142" s="43">
        <f>D143</f>
        <v>0</v>
      </c>
      <c r="E142" s="43">
        <f t="shared" ref="E142:J142" si="30">E143</f>
        <v>0</v>
      </c>
      <c r="F142" s="84">
        <f t="shared" si="30"/>
        <v>0</v>
      </c>
      <c r="G142" s="84">
        <f t="shared" si="30"/>
        <v>0</v>
      </c>
      <c r="H142" s="84">
        <f t="shared" si="30"/>
        <v>0</v>
      </c>
      <c r="I142" s="84">
        <f t="shared" si="30"/>
        <v>0</v>
      </c>
      <c r="J142" s="84">
        <f t="shared" si="30"/>
        <v>0</v>
      </c>
      <c r="K142" s="50"/>
    </row>
    <row r="143" spans="1:11" s="1" customFormat="1" ht="18.75" customHeight="1" x14ac:dyDescent="0.25">
      <c r="A143" s="37">
        <v>1176100</v>
      </c>
      <c r="B143" s="67" t="s">
        <v>269</v>
      </c>
      <c r="C143" s="48" t="s">
        <v>54</v>
      </c>
      <c r="D143" s="51"/>
      <c r="E143" s="51"/>
      <c r="F143" s="51"/>
      <c r="G143" s="51"/>
      <c r="H143" s="51"/>
      <c r="I143" s="51"/>
      <c r="J143" s="51"/>
      <c r="K143" s="50"/>
    </row>
    <row r="144" spans="1:11" s="1" customFormat="1" ht="18.75" customHeight="1" x14ac:dyDescent="0.25">
      <c r="A144" s="37">
        <v>1177000</v>
      </c>
      <c r="B144" s="55" t="s">
        <v>270</v>
      </c>
      <c r="C144" s="42" t="s">
        <v>14</v>
      </c>
      <c r="D144" s="43">
        <f>D145</f>
        <v>0</v>
      </c>
      <c r="E144" s="43">
        <f t="shared" ref="E144:J144" si="31">E145</f>
        <v>0</v>
      </c>
      <c r="F144" s="84">
        <f t="shared" si="31"/>
        <v>0</v>
      </c>
      <c r="G144" s="84">
        <f t="shared" si="31"/>
        <v>0</v>
      </c>
      <c r="H144" s="84">
        <f t="shared" si="31"/>
        <v>0</v>
      </c>
      <c r="I144" s="84">
        <f t="shared" si="31"/>
        <v>0</v>
      </c>
      <c r="J144" s="84">
        <f t="shared" si="31"/>
        <v>0</v>
      </c>
      <c r="K144" s="50"/>
    </row>
    <row r="145" spans="1:11" s="1" customFormat="1" ht="18.75" customHeight="1" x14ac:dyDescent="0.25">
      <c r="A145" s="37">
        <v>1177100</v>
      </c>
      <c r="B145" s="67" t="s">
        <v>271</v>
      </c>
      <c r="C145" s="48" t="s">
        <v>110</v>
      </c>
      <c r="D145" s="51"/>
      <c r="E145" s="51"/>
      <c r="F145" s="51"/>
      <c r="G145" s="51"/>
      <c r="H145" s="51"/>
      <c r="I145" s="51"/>
      <c r="J145" s="51"/>
      <c r="K145" s="50"/>
    </row>
    <row r="146" spans="1:11" s="1" customFormat="1" ht="24.75" customHeight="1" x14ac:dyDescent="0.25">
      <c r="A146" s="81" t="s">
        <v>55</v>
      </c>
      <c r="B146" s="67" t="s">
        <v>272</v>
      </c>
      <c r="C146" s="42" t="s">
        <v>14</v>
      </c>
      <c r="D146" s="68">
        <f>D147+D158+D163+D165</f>
        <v>0</v>
      </c>
      <c r="E146" s="68">
        <f t="shared" ref="E146:J146" si="32">E147+E158+E163+E165</f>
        <v>0</v>
      </c>
      <c r="F146" s="86">
        <f t="shared" si="32"/>
        <v>0</v>
      </c>
      <c r="G146" s="86">
        <f t="shared" si="32"/>
        <v>0</v>
      </c>
      <c r="H146" s="86">
        <f t="shared" si="32"/>
        <v>0</v>
      </c>
      <c r="I146" s="86">
        <f t="shared" si="32"/>
        <v>0</v>
      </c>
      <c r="J146" s="86">
        <f t="shared" si="32"/>
        <v>0</v>
      </c>
      <c r="K146" s="50"/>
    </row>
    <row r="147" spans="1:11" s="1" customFormat="1" ht="24.75" customHeight="1" x14ac:dyDescent="0.25">
      <c r="A147" s="81" t="s">
        <v>56</v>
      </c>
      <c r="B147" s="67" t="s">
        <v>273</v>
      </c>
      <c r="C147" s="42" t="s">
        <v>14</v>
      </c>
      <c r="D147" s="68">
        <f>D148+D149+D150+D151+D152+D153+D154+D155+D156+D157</f>
        <v>0</v>
      </c>
      <c r="E147" s="68">
        <f t="shared" ref="E147:J147" si="33">E148+E149+E150+E151+E152+E153+E154+E155+E156+E157</f>
        <v>0</v>
      </c>
      <c r="F147" s="86">
        <f t="shared" si="33"/>
        <v>0</v>
      </c>
      <c r="G147" s="86">
        <f t="shared" si="33"/>
        <v>0</v>
      </c>
      <c r="H147" s="86">
        <f t="shared" si="33"/>
        <v>0</v>
      </c>
      <c r="I147" s="86">
        <f t="shared" si="33"/>
        <v>0</v>
      </c>
      <c r="J147" s="86">
        <f t="shared" si="33"/>
        <v>0</v>
      </c>
      <c r="K147" s="50"/>
    </row>
    <row r="148" spans="1:11" s="1" customFormat="1" ht="24.75" customHeight="1" x14ac:dyDescent="0.25">
      <c r="A148" s="81" t="s">
        <v>57</v>
      </c>
      <c r="B148" s="67" t="s">
        <v>274</v>
      </c>
      <c r="C148" s="48" t="s">
        <v>58</v>
      </c>
      <c r="D148" s="51"/>
      <c r="E148" s="69"/>
      <c r="F148" s="51"/>
      <c r="G148" s="69"/>
      <c r="H148" s="51"/>
      <c r="I148" s="69"/>
      <c r="J148" s="51"/>
      <c r="K148" s="50"/>
    </row>
    <row r="149" spans="1:11" s="1" customFormat="1" ht="24.75" customHeight="1" x14ac:dyDescent="0.25">
      <c r="A149" s="81" t="s">
        <v>111</v>
      </c>
      <c r="B149" s="67" t="s">
        <v>275</v>
      </c>
      <c r="C149" s="48" t="s">
        <v>112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8.5" x14ac:dyDescent="0.25">
      <c r="A150" s="81" t="s">
        <v>113</v>
      </c>
      <c r="B150" s="67" t="s">
        <v>276</v>
      </c>
      <c r="C150" s="48" t="s">
        <v>114</v>
      </c>
      <c r="D150" s="69"/>
      <c r="E150" s="69"/>
      <c r="F150" s="69"/>
      <c r="G150" s="69"/>
      <c r="H150" s="69"/>
      <c r="I150" s="69"/>
      <c r="J150" s="69"/>
      <c r="K150" s="50"/>
    </row>
    <row r="151" spans="1:11" s="1" customFormat="1" ht="24.75" customHeight="1" x14ac:dyDescent="0.25">
      <c r="A151" s="81" t="s">
        <v>59</v>
      </c>
      <c r="B151" s="67" t="s">
        <v>277</v>
      </c>
      <c r="C151" s="48" t="s">
        <v>60</v>
      </c>
      <c r="D151" s="51"/>
      <c r="E151" s="69"/>
      <c r="F151" s="51"/>
      <c r="G151" s="51"/>
      <c r="H151" s="51"/>
      <c r="I151" s="51"/>
      <c r="J151" s="51"/>
      <c r="K151" s="50"/>
    </row>
    <row r="152" spans="1:11" s="1" customFormat="1" ht="24.75" customHeight="1" x14ac:dyDescent="0.25">
      <c r="A152" s="81" t="s">
        <v>61</v>
      </c>
      <c r="B152" s="67" t="s">
        <v>278</v>
      </c>
      <c r="C152" s="48" t="s">
        <v>62</v>
      </c>
      <c r="D152" s="69"/>
      <c r="E152" s="69"/>
      <c r="F152" s="69"/>
      <c r="G152" s="69"/>
      <c r="H152" s="69"/>
      <c r="I152" s="69"/>
      <c r="J152" s="69"/>
      <c r="K152" s="50"/>
    </row>
    <row r="153" spans="1:11" s="1" customFormat="1" ht="24.75" customHeight="1" x14ac:dyDescent="0.25">
      <c r="A153" s="81" t="s">
        <v>63</v>
      </c>
      <c r="B153" s="67" t="s">
        <v>279</v>
      </c>
      <c r="C153" s="48" t="s">
        <v>64</v>
      </c>
      <c r="D153" s="69"/>
      <c r="E153" s="69"/>
      <c r="F153" s="69"/>
      <c r="G153" s="51"/>
      <c r="H153" s="69"/>
      <c r="I153" s="69"/>
      <c r="J153" s="69"/>
      <c r="K153" s="50"/>
    </row>
    <row r="154" spans="1:11" s="1" customFormat="1" ht="24.75" hidden="1" customHeight="1" x14ac:dyDescent="0.25">
      <c r="A154" s="81" t="s">
        <v>115</v>
      </c>
      <c r="B154" s="67" t="s">
        <v>280</v>
      </c>
      <c r="C154" s="48" t="s">
        <v>116</v>
      </c>
      <c r="D154" s="51"/>
      <c r="E154" s="69"/>
      <c r="F154" s="51"/>
      <c r="G154" s="69"/>
      <c r="H154" s="51"/>
      <c r="I154" s="69"/>
      <c r="J154" s="51"/>
      <c r="K154" s="50"/>
    </row>
    <row r="155" spans="1:11" s="1" customFormat="1" ht="24.75" customHeight="1" x14ac:dyDescent="0.25">
      <c r="A155" s="81" t="s">
        <v>65</v>
      </c>
      <c r="B155" s="67" t="s">
        <v>281</v>
      </c>
      <c r="C155" s="48" t="s">
        <v>66</v>
      </c>
      <c r="D155" s="69"/>
      <c r="E155" s="69"/>
      <c r="F155" s="69"/>
      <c r="G155" s="69"/>
      <c r="H155" s="69"/>
      <c r="I155" s="69"/>
      <c r="J155" s="69"/>
      <c r="K155" s="50"/>
    </row>
    <row r="156" spans="1:11" s="1" customFormat="1" ht="24.75" hidden="1" customHeight="1" x14ac:dyDescent="0.25">
      <c r="A156" s="64" t="s">
        <v>117</v>
      </c>
      <c r="B156" s="83" t="s">
        <v>282</v>
      </c>
      <c r="C156" s="57" t="s">
        <v>118</v>
      </c>
      <c r="D156" s="51"/>
      <c r="E156" s="69"/>
      <c r="F156" s="51"/>
      <c r="G156" s="69"/>
      <c r="H156" s="51"/>
      <c r="I156" s="69"/>
      <c r="J156" s="51"/>
      <c r="K156" s="50"/>
    </row>
    <row r="157" spans="1:11" s="1" customFormat="1" ht="24.75" customHeight="1" x14ac:dyDescent="0.25">
      <c r="A157" s="64" t="s">
        <v>119</v>
      </c>
      <c r="B157" s="83" t="s">
        <v>283</v>
      </c>
      <c r="C157" s="57" t="s">
        <v>120</v>
      </c>
      <c r="D157" s="69"/>
      <c r="E157" s="69"/>
      <c r="F157" s="69"/>
      <c r="G157" s="69"/>
      <c r="H157" s="69"/>
      <c r="I157" s="69"/>
      <c r="J157" s="69"/>
      <c r="K157" s="50"/>
    </row>
    <row r="158" spans="1:11" s="1" customFormat="1" ht="24.75" hidden="1" customHeight="1" x14ac:dyDescent="0.25">
      <c r="A158" s="81" t="s">
        <v>121</v>
      </c>
      <c r="B158" s="65" t="s">
        <v>284</v>
      </c>
      <c r="C158" s="66" t="s">
        <v>14</v>
      </c>
      <c r="D158" s="43">
        <f>D159+D160+D161+D162</f>
        <v>0</v>
      </c>
      <c r="E158" s="43">
        <f t="shared" ref="E158:J158" si="34">E159+E160+E161+E162</f>
        <v>0</v>
      </c>
      <c r="F158" s="43">
        <f t="shared" si="34"/>
        <v>0</v>
      </c>
      <c r="G158" s="43">
        <f t="shared" si="34"/>
        <v>0</v>
      </c>
      <c r="H158" s="43">
        <f t="shared" si="34"/>
        <v>0</v>
      </c>
      <c r="I158" s="43">
        <f t="shared" si="34"/>
        <v>0</v>
      </c>
      <c r="J158" s="43">
        <f t="shared" si="34"/>
        <v>0</v>
      </c>
      <c r="K158" s="50"/>
    </row>
    <row r="159" spans="1:11" ht="24.75" hidden="1" customHeight="1" x14ac:dyDescent="0.25">
      <c r="A159" s="81" t="s">
        <v>122</v>
      </c>
      <c r="B159" s="47" t="s">
        <v>285</v>
      </c>
      <c r="C159" s="48" t="s">
        <v>123</v>
      </c>
      <c r="D159" s="69"/>
      <c r="E159" s="69"/>
      <c r="F159" s="69"/>
      <c r="G159" s="69"/>
      <c r="H159" s="69"/>
      <c r="I159" s="69"/>
      <c r="J159" s="69"/>
      <c r="K159" s="50"/>
    </row>
    <row r="160" spans="1:11" ht="24.75" hidden="1" customHeight="1" x14ac:dyDescent="0.25">
      <c r="A160" s="81" t="s">
        <v>124</v>
      </c>
      <c r="B160" s="47" t="s">
        <v>286</v>
      </c>
      <c r="C160" s="48" t="s">
        <v>125</v>
      </c>
      <c r="D160" s="51"/>
      <c r="E160" s="69"/>
      <c r="F160" s="51"/>
      <c r="G160" s="69"/>
      <c r="H160" s="51"/>
      <c r="I160" s="69"/>
      <c r="J160" s="51"/>
      <c r="K160" s="50"/>
    </row>
    <row r="161" spans="1:11" ht="28.5" hidden="1" x14ac:dyDescent="0.25">
      <c r="A161" s="81" t="s">
        <v>126</v>
      </c>
      <c r="B161" s="67" t="s">
        <v>287</v>
      </c>
      <c r="C161" s="48" t="s">
        <v>127</v>
      </c>
      <c r="D161" s="51"/>
      <c r="E161" s="69"/>
      <c r="F161" s="51"/>
      <c r="G161" s="69"/>
      <c r="H161" s="51"/>
      <c r="I161" s="69"/>
      <c r="J161" s="51"/>
      <c r="K161" s="50"/>
    </row>
    <row r="162" spans="1:11" ht="24.75" hidden="1" customHeight="1" x14ac:dyDescent="0.25">
      <c r="A162" s="81" t="s">
        <v>128</v>
      </c>
      <c r="B162" s="67" t="s">
        <v>288</v>
      </c>
      <c r="C162" s="48" t="s">
        <v>129</v>
      </c>
      <c r="D162" s="70"/>
      <c r="E162" s="69"/>
      <c r="F162" s="70"/>
      <c r="G162" s="69"/>
      <c r="H162" s="70"/>
      <c r="I162" s="69"/>
      <c r="J162" s="70"/>
      <c r="K162" s="50"/>
    </row>
    <row r="163" spans="1:11" ht="24.75" hidden="1" customHeight="1" x14ac:dyDescent="0.25">
      <c r="A163" s="81" t="s">
        <v>130</v>
      </c>
      <c r="B163" s="65" t="s">
        <v>289</v>
      </c>
      <c r="C163" s="66" t="s">
        <v>14</v>
      </c>
      <c r="D163" s="43">
        <f>D164</f>
        <v>0</v>
      </c>
      <c r="E163" s="43">
        <f t="shared" ref="E163:J163" si="35">E164</f>
        <v>0</v>
      </c>
      <c r="F163" s="43">
        <f t="shared" si="35"/>
        <v>0</v>
      </c>
      <c r="G163" s="43">
        <f t="shared" si="35"/>
        <v>0</v>
      </c>
      <c r="H163" s="43">
        <f t="shared" si="35"/>
        <v>0</v>
      </c>
      <c r="I163" s="43">
        <f t="shared" si="35"/>
        <v>0</v>
      </c>
      <c r="J163" s="43">
        <f t="shared" si="35"/>
        <v>0</v>
      </c>
      <c r="K163" s="50"/>
    </row>
    <row r="164" spans="1:11" ht="24.75" hidden="1" customHeight="1" x14ac:dyDescent="0.25">
      <c r="A164" s="81" t="s">
        <v>131</v>
      </c>
      <c r="B164" s="47" t="s">
        <v>290</v>
      </c>
      <c r="C164" s="48" t="s">
        <v>132</v>
      </c>
      <c r="D164" s="51"/>
      <c r="E164" s="69"/>
      <c r="F164" s="51"/>
      <c r="G164" s="69"/>
      <c r="H164" s="51"/>
      <c r="I164" s="69"/>
      <c r="J164" s="51"/>
      <c r="K164" s="50"/>
    </row>
    <row r="165" spans="1:11" ht="24.75" hidden="1" customHeight="1" x14ac:dyDescent="0.25">
      <c r="A165" s="82" t="s">
        <v>133</v>
      </c>
      <c r="B165" s="71" t="s">
        <v>291</v>
      </c>
      <c r="C165" s="66" t="s">
        <v>14</v>
      </c>
      <c r="D165" s="43">
        <f>D166+D167+D168+D169</f>
        <v>0</v>
      </c>
      <c r="E165" s="43">
        <f t="shared" ref="E165:J165" si="36">E166+E167+E168+E169</f>
        <v>0</v>
      </c>
      <c r="F165" s="43">
        <f t="shared" si="36"/>
        <v>0</v>
      </c>
      <c r="G165" s="43">
        <f t="shared" si="36"/>
        <v>0</v>
      </c>
      <c r="H165" s="43">
        <f t="shared" si="36"/>
        <v>0</v>
      </c>
      <c r="I165" s="43">
        <f t="shared" si="36"/>
        <v>0</v>
      </c>
      <c r="J165" s="43">
        <f t="shared" si="36"/>
        <v>0</v>
      </c>
      <c r="K165" s="50"/>
    </row>
    <row r="166" spans="1:11" ht="24.75" hidden="1" customHeight="1" x14ac:dyDescent="0.25">
      <c r="A166" s="81" t="s">
        <v>134</v>
      </c>
      <c r="B166" s="47" t="s">
        <v>292</v>
      </c>
      <c r="C166" s="48" t="s">
        <v>135</v>
      </c>
      <c r="D166" s="51"/>
      <c r="E166" s="69"/>
      <c r="F166" s="51"/>
      <c r="G166" s="69"/>
      <c r="H166" s="51"/>
      <c r="I166" s="69"/>
      <c r="J166" s="51"/>
      <c r="K166" s="50"/>
    </row>
    <row r="167" spans="1:11" ht="24.75" hidden="1" customHeight="1" x14ac:dyDescent="0.25">
      <c r="A167" s="81" t="s">
        <v>136</v>
      </c>
      <c r="B167" s="47" t="s">
        <v>293</v>
      </c>
      <c r="C167" s="48" t="s">
        <v>137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138</v>
      </c>
      <c r="B168" s="67" t="s">
        <v>294</v>
      </c>
      <c r="C168" s="48" t="s">
        <v>139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64">
        <v>1244000</v>
      </c>
      <c r="B169" s="72" t="s">
        <v>295</v>
      </c>
      <c r="C169" s="48" t="s">
        <v>140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customHeight="1" x14ac:dyDescent="0.25">
      <c r="A170" s="37">
        <v>1000000</v>
      </c>
      <c r="B170" s="73" t="s">
        <v>141</v>
      </c>
      <c r="C170" s="66" t="s">
        <v>14</v>
      </c>
      <c r="D170" s="84">
        <f t="shared" ref="D170:J170" si="37">D146+D29</f>
        <v>0</v>
      </c>
      <c r="E170" s="84">
        <f t="shared" si="37"/>
        <v>0</v>
      </c>
      <c r="F170" s="84">
        <f t="shared" si="37"/>
        <v>345587</v>
      </c>
      <c r="G170" s="84">
        <f t="shared" si="37"/>
        <v>67598.5</v>
      </c>
      <c r="H170" s="84">
        <f t="shared" si="37"/>
        <v>152643</v>
      </c>
      <c r="I170" s="84">
        <f t="shared" si="37"/>
        <v>235746.5</v>
      </c>
      <c r="J170" s="84">
        <f t="shared" si="37"/>
        <v>345587</v>
      </c>
      <c r="K170" s="50"/>
    </row>
    <row r="171" spans="1:11" ht="18" customHeight="1" x14ac:dyDescent="0.25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</row>
    <row r="172" spans="1:11" ht="13.5" customHeight="1" x14ac:dyDescent="0.25">
      <c r="A172" s="127" t="s">
        <v>303</v>
      </c>
      <c r="B172" s="127"/>
      <c r="C172" s="127"/>
      <c r="D172" s="127"/>
      <c r="E172" s="127"/>
      <c r="F172" s="127"/>
      <c r="G172" s="127"/>
      <c r="H172" s="127"/>
      <c r="I172" s="127"/>
      <c r="J172" s="127"/>
    </row>
    <row r="173" spans="1:11" ht="14.25" x14ac:dyDescent="0.25">
      <c r="A173" s="135"/>
      <c r="B173" s="135"/>
      <c r="C173" s="135"/>
      <c r="D173" s="135"/>
      <c r="E173" s="135"/>
      <c r="F173" s="135"/>
      <c r="G173" s="135"/>
      <c r="H173" s="135"/>
      <c r="I173" s="135"/>
      <c r="J173" s="135"/>
    </row>
    <row r="174" spans="1:11" ht="24.75" customHeight="1" x14ac:dyDescent="0.3">
      <c r="A174" s="147" t="s">
        <v>308</v>
      </c>
      <c r="B174" s="147"/>
      <c r="C174" s="145"/>
      <c r="D174" s="145"/>
      <c r="E174" s="145"/>
      <c r="F174" s="146" t="s">
        <v>309</v>
      </c>
      <c r="G174" s="146"/>
      <c r="H174" s="146"/>
      <c r="I174" s="74"/>
      <c r="J174" s="74"/>
    </row>
    <row r="175" spans="1:11" ht="16.5" x14ac:dyDescent="0.25">
      <c r="A175" s="91" t="s">
        <v>147</v>
      </c>
      <c r="B175" s="88"/>
      <c r="C175" s="149" t="s">
        <v>67</v>
      </c>
      <c r="D175" s="149"/>
      <c r="E175" s="149"/>
      <c r="F175" s="148" t="s">
        <v>68</v>
      </c>
      <c r="G175" s="148"/>
      <c r="H175" s="148"/>
      <c r="J175" s="75"/>
    </row>
    <row r="176" spans="1:11" ht="18.75" customHeight="1" x14ac:dyDescent="0.25">
      <c r="A176" s="92" t="s">
        <v>69</v>
      </c>
      <c r="B176" s="89"/>
      <c r="C176" s="92"/>
      <c r="D176" s="89"/>
      <c r="E176" s="89"/>
      <c r="F176" s="89"/>
      <c r="G176" s="89"/>
      <c r="H176" s="89"/>
      <c r="I176" s="76"/>
      <c r="J176" s="76"/>
    </row>
    <row r="177" spans="1:10" ht="29.25" customHeight="1" x14ac:dyDescent="0.3">
      <c r="A177" s="147" t="s">
        <v>310</v>
      </c>
      <c r="B177" s="147"/>
      <c r="C177" s="145"/>
      <c r="D177" s="145"/>
      <c r="E177" s="145"/>
      <c r="F177" s="146" t="s">
        <v>311</v>
      </c>
      <c r="G177" s="146"/>
      <c r="H177" s="146"/>
      <c r="I177" s="74"/>
      <c r="J177" s="74"/>
    </row>
    <row r="178" spans="1:10" ht="16.5" x14ac:dyDescent="0.25">
      <c r="A178" s="91" t="s">
        <v>148</v>
      </c>
      <c r="B178" s="90"/>
      <c r="C178" s="149" t="s">
        <v>67</v>
      </c>
      <c r="D178" s="149"/>
      <c r="E178" s="149"/>
      <c r="F178" s="148" t="s">
        <v>68</v>
      </c>
      <c r="G178" s="148"/>
      <c r="H178" s="148"/>
      <c r="J178" s="75"/>
    </row>
    <row r="179" spans="1:10" x14ac:dyDescent="0.25">
      <c r="A179" s="80"/>
      <c r="B179" s="77"/>
      <c r="D179" s="78"/>
      <c r="E179" s="78"/>
      <c r="F179" s="78"/>
      <c r="G179" s="7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</sheetData>
  <mergeCells count="41">
    <mergeCell ref="C177:E177"/>
    <mergeCell ref="F177:H177"/>
    <mergeCell ref="A174:B174"/>
    <mergeCell ref="A177:B177"/>
    <mergeCell ref="F178:H178"/>
    <mergeCell ref="F175:H175"/>
    <mergeCell ref="C178:E178"/>
    <mergeCell ref="C174:E174"/>
    <mergeCell ref="F174:H174"/>
    <mergeCell ref="C175:E175"/>
    <mergeCell ref="A173:J173"/>
    <mergeCell ref="A20:C20"/>
    <mergeCell ref="A21:B21"/>
    <mergeCell ref="A22:C22"/>
    <mergeCell ref="G22:J22"/>
    <mergeCell ref="A23:B23"/>
    <mergeCell ref="A24:C24"/>
    <mergeCell ref="G24:J24"/>
    <mergeCell ref="D26:E26"/>
    <mergeCell ref="F26:F27"/>
    <mergeCell ref="G26:J26"/>
    <mergeCell ref="A171:J171"/>
    <mergeCell ref="A172:J172"/>
    <mergeCell ref="G19:J19"/>
    <mergeCell ref="A9:J9"/>
    <mergeCell ref="A10:J10"/>
    <mergeCell ref="A11:J11"/>
    <mergeCell ref="A12:J12"/>
    <mergeCell ref="A13:J13"/>
    <mergeCell ref="A14:J14"/>
    <mergeCell ref="A16:D16"/>
    <mergeCell ref="G16:J16"/>
    <mergeCell ref="A17:D17"/>
    <mergeCell ref="A18:B18"/>
    <mergeCell ref="G18:J18"/>
    <mergeCell ref="H1:J1"/>
    <mergeCell ref="A7:J7"/>
    <mergeCell ref="H2:J2"/>
    <mergeCell ref="H3:J3"/>
    <mergeCell ref="A4:J4"/>
    <mergeCell ref="A6:J6"/>
  </mergeCells>
  <pageMargins left="0.31496062992125984" right="0.31496062992125984" top="0.35433070866141736" bottom="0.35433070866141736" header="0.31496062992125984" footer="0.31496062992125984"/>
  <pageSetup paperSize="9" scale="68" orientation="landscape" r:id="rId1"/>
  <rowBreaks count="2" manualBreakCount="2">
    <brk id="27" max="16383" man="1"/>
    <brk id="63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3"/>
  <sheetViews>
    <sheetView topLeftCell="A62"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19" t="s">
        <v>316</v>
      </c>
      <c r="I1" s="119"/>
      <c r="J1" s="119"/>
    </row>
    <row r="2" spans="1:10" ht="59.25" customHeight="1" x14ac:dyDescent="0.25">
      <c r="H2" s="119" t="s">
        <v>312</v>
      </c>
      <c r="I2" s="119"/>
      <c r="J2" s="119"/>
    </row>
    <row r="3" spans="1:10" ht="94.5" customHeight="1" x14ac:dyDescent="0.25">
      <c r="H3" s="119" t="s">
        <v>145</v>
      </c>
      <c r="I3" s="119"/>
      <c r="J3" s="119"/>
    </row>
    <row r="4" spans="1:10" ht="10.5" customHeight="1" x14ac:dyDescent="0.25">
      <c r="H4" s="121"/>
      <c r="I4" s="121"/>
      <c r="J4" s="121"/>
    </row>
    <row r="5" spans="1:10" ht="20.25" x14ac:dyDescent="0.35">
      <c r="A5" s="122" t="s">
        <v>146</v>
      </c>
      <c r="B5" s="122"/>
      <c r="C5" s="122"/>
      <c r="D5" s="122"/>
      <c r="E5" s="122"/>
      <c r="F5" s="122"/>
      <c r="G5" s="122"/>
      <c r="H5" s="122"/>
      <c r="I5" s="122"/>
      <c r="J5" s="122"/>
    </row>
    <row r="6" spans="1:10" x14ac:dyDescent="0.25">
      <c r="B6" s="4"/>
      <c r="C6" s="5"/>
    </row>
    <row r="7" spans="1:10" ht="33" customHeight="1" x14ac:dyDescent="0.25">
      <c r="A7" s="123" t="s">
        <v>307</v>
      </c>
      <c r="B7" s="123"/>
      <c r="C7" s="123"/>
      <c r="D7" s="123"/>
      <c r="E7" s="123"/>
      <c r="F7" s="123"/>
      <c r="G7" s="123"/>
      <c r="H7" s="123"/>
      <c r="I7" s="123"/>
      <c r="J7" s="123"/>
    </row>
    <row r="8" spans="1:10" s="1" customFormat="1" ht="9.75" customHeight="1" x14ac:dyDescent="0.25">
      <c r="A8" s="120" t="s">
        <v>149</v>
      </c>
      <c r="B8" s="120"/>
      <c r="C8" s="120"/>
      <c r="D8" s="120"/>
      <c r="E8" s="120"/>
      <c r="F8" s="120"/>
      <c r="G8" s="120"/>
      <c r="H8" s="120"/>
      <c r="I8" s="120"/>
      <c r="J8" s="120"/>
    </row>
    <row r="9" spans="1:10" ht="14.25" customHeight="1" x14ac:dyDescent="0.25">
      <c r="B9" s="6"/>
      <c r="C9" s="93"/>
      <c r="D9" s="6"/>
      <c r="E9" s="6"/>
      <c r="F9" s="6"/>
      <c r="G9" s="6"/>
      <c r="H9" s="8"/>
    </row>
    <row r="10" spans="1:10" ht="25.5" customHeight="1" x14ac:dyDescent="0.3">
      <c r="A10" s="125" t="s">
        <v>300</v>
      </c>
      <c r="B10" s="125"/>
      <c r="C10" s="125"/>
      <c r="D10" s="125"/>
      <c r="E10" s="125"/>
      <c r="F10" s="125"/>
      <c r="G10" s="125"/>
      <c r="H10" s="125"/>
      <c r="I10" s="125"/>
      <c r="J10" s="125"/>
    </row>
    <row r="11" spans="1:10" ht="21" customHeight="1" x14ac:dyDescent="0.25">
      <c r="A11" s="126" t="s">
        <v>297</v>
      </c>
      <c r="B11" s="126"/>
      <c r="C11" s="126"/>
      <c r="D11" s="126"/>
      <c r="E11" s="126"/>
      <c r="F11" s="126"/>
      <c r="G11" s="126"/>
      <c r="H11" s="126"/>
      <c r="I11" s="126"/>
      <c r="J11" s="126"/>
    </row>
    <row r="12" spans="1:10" ht="27" customHeight="1" x14ac:dyDescent="0.25">
      <c r="A12" s="127" t="s">
        <v>314</v>
      </c>
      <c r="B12" s="127"/>
      <c r="C12" s="127"/>
      <c r="D12" s="127"/>
      <c r="E12" s="127"/>
      <c r="F12" s="127"/>
      <c r="G12" s="127"/>
      <c r="H12" s="127"/>
      <c r="I12" s="127"/>
      <c r="J12" s="127"/>
    </row>
    <row r="13" spans="1:10" ht="24.75" customHeight="1" x14ac:dyDescent="0.45">
      <c r="A13" s="128" t="s">
        <v>150</v>
      </c>
      <c r="B13" s="128"/>
      <c r="C13" s="128"/>
      <c r="D13" s="128"/>
      <c r="E13" s="128"/>
      <c r="F13" s="128"/>
      <c r="G13" s="128"/>
      <c r="H13" s="128"/>
      <c r="I13" s="128"/>
      <c r="J13" s="128"/>
    </row>
    <row r="14" spans="1:10" s="9" customFormat="1" ht="18" customHeight="1" x14ac:dyDescent="0.3">
      <c r="A14" s="129" t="s">
        <v>151</v>
      </c>
      <c r="B14" s="129"/>
      <c r="C14" s="129"/>
      <c r="D14" s="129"/>
      <c r="E14" s="129"/>
      <c r="F14" s="129"/>
      <c r="G14" s="129"/>
      <c r="H14" s="129"/>
      <c r="I14" s="129"/>
      <c r="J14" s="129"/>
    </row>
    <row r="15" spans="1:10" s="10" customFormat="1" ht="16.5" customHeight="1" x14ac:dyDescent="0.25">
      <c r="A15" s="130" t="s">
        <v>302</v>
      </c>
      <c r="B15" s="130"/>
      <c r="C15" s="130"/>
      <c r="D15" s="130"/>
      <c r="E15" s="130"/>
      <c r="F15" s="130"/>
      <c r="G15" s="130"/>
      <c r="H15" s="130"/>
      <c r="I15" s="130"/>
      <c r="J15" s="130"/>
    </row>
    <row r="16" spans="1:10" s="10" customFormat="1" ht="27" customHeight="1" x14ac:dyDescent="0.3">
      <c r="A16" s="93"/>
      <c r="B16" s="94"/>
      <c r="C16" s="12"/>
      <c r="D16" s="94"/>
      <c r="E16" s="94"/>
      <c r="F16" s="94"/>
      <c r="G16" s="13"/>
      <c r="H16" s="13"/>
      <c r="I16" s="94"/>
      <c r="J16" s="94"/>
    </row>
    <row r="17" spans="1:21" s="15" customFormat="1" ht="30.75" customHeight="1" thickBot="1" x14ac:dyDescent="0.3">
      <c r="A17" s="131" t="s">
        <v>304</v>
      </c>
      <c r="B17" s="131"/>
      <c r="C17" s="131"/>
      <c r="D17" s="131"/>
      <c r="E17" s="14"/>
      <c r="G17" s="132" t="s">
        <v>158</v>
      </c>
      <c r="H17" s="132"/>
      <c r="I17" s="132"/>
      <c r="J17" s="132"/>
    </row>
    <row r="18" spans="1:21" s="17" customFormat="1" ht="15.75" customHeight="1" thickBot="1" x14ac:dyDescent="0.3">
      <c r="A18" s="133" t="s">
        <v>313</v>
      </c>
      <c r="B18" s="133"/>
      <c r="C18" s="133"/>
      <c r="D18" s="133"/>
      <c r="G18" s="29" t="s">
        <v>159</v>
      </c>
      <c r="H18" s="19" t="s">
        <v>0</v>
      </c>
      <c r="I18" s="20" t="s">
        <v>0</v>
      </c>
      <c r="J18" s="21" t="s">
        <v>1</v>
      </c>
    </row>
    <row r="19" spans="1:21" s="96" customFormat="1" ht="72" customHeight="1" thickBot="1" x14ac:dyDescent="0.3">
      <c r="A19" s="131" t="s">
        <v>153</v>
      </c>
      <c r="B19" s="131"/>
      <c r="C19" s="79"/>
      <c r="D19" s="10"/>
      <c r="G19" s="134" t="s">
        <v>305</v>
      </c>
      <c r="H19" s="134"/>
      <c r="I19" s="134"/>
      <c r="J19" s="134"/>
      <c r="N19" s="96" t="s">
        <v>298</v>
      </c>
      <c r="U19" s="96" t="s">
        <v>299</v>
      </c>
    </row>
    <row r="20" spans="1:21" s="96" customFormat="1" ht="12.75" customHeight="1" thickBot="1" x14ac:dyDescent="0.3">
      <c r="A20" s="79" t="s">
        <v>152</v>
      </c>
      <c r="C20" s="23"/>
      <c r="D20" s="24"/>
      <c r="E20" s="25"/>
      <c r="F20" s="25"/>
      <c r="G20" s="124"/>
      <c r="H20" s="124"/>
      <c r="I20" s="124"/>
      <c r="J20" s="124"/>
    </row>
    <row r="21" spans="1:21" s="17" customFormat="1" ht="15.75" customHeight="1" thickBot="1" x14ac:dyDescent="0.3">
      <c r="A21" s="136" t="s">
        <v>154</v>
      </c>
      <c r="B21" s="136"/>
      <c r="C21" s="136"/>
      <c r="G21" s="17" t="s">
        <v>162</v>
      </c>
      <c r="I21" s="26" t="s">
        <v>306</v>
      </c>
    </row>
    <row r="22" spans="1:21" s="17" customFormat="1" ht="12.75" customHeight="1" x14ac:dyDescent="0.25">
      <c r="A22" s="137" t="s">
        <v>155</v>
      </c>
      <c r="B22" s="137"/>
      <c r="C22" s="28"/>
      <c r="F22" s="27"/>
      <c r="G22" s="18" t="s">
        <v>163</v>
      </c>
    </row>
    <row r="23" spans="1:21" s="17" customFormat="1" ht="38.25" customHeight="1" thickBot="1" x14ac:dyDescent="0.3">
      <c r="A23" s="138" t="s">
        <v>296</v>
      </c>
      <c r="B23" s="138"/>
      <c r="C23" s="138"/>
      <c r="D23" s="95"/>
      <c r="E23" s="16"/>
      <c r="G23" s="136" t="s">
        <v>160</v>
      </c>
      <c r="H23" s="136"/>
      <c r="I23" s="136"/>
      <c r="J23" s="136"/>
    </row>
    <row r="24" spans="1:21" s="27" customFormat="1" ht="15.75" customHeight="1" thickBot="1" x14ac:dyDescent="0.3">
      <c r="A24" s="123" t="s">
        <v>156</v>
      </c>
      <c r="B24" s="123"/>
      <c r="C24" s="28"/>
      <c r="D24" s="87"/>
      <c r="E24" s="18"/>
      <c r="H24" s="30" t="s">
        <v>2</v>
      </c>
      <c r="I24" s="31" t="s">
        <v>3</v>
      </c>
      <c r="J24" s="32" t="s">
        <v>4</v>
      </c>
    </row>
    <row r="25" spans="1:21" s="27" customFormat="1" ht="16.5" customHeight="1" thickBot="1" x14ac:dyDescent="0.3">
      <c r="A25" s="136" t="s">
        <v>157</v>
      </c>
      <c r="B25" s="136"/>
      <c r="C25" s="136"/>
      <c r="E25" s="26" t="s">
        <v>2</v>
      </c>
      <c r="G25" s="139" t="s">
        <v>161</v>
      </c>
      <c r="H25" s="139"/>
      <c r="I25" s="139"/>
      <c r="J25" s="139"/>
    </row>
    <row r="26" spans="1:21" s="27" customFormat="1" ht="12.75" customHeight="1" x14ac:dyDescent="0.25">
      <c r="A26" s="79"/>
      <c r="B26" s="18"/>
      <c r="C26" s="33"/>
      <c r="E26" s="34"/>
      <c r="F26" s="17"/>
      <c r="G26" s="17"/>
    </row>
    <row r="27" spans="1:21" s="1" customFormat="1" ht="35.25" customHeight="1" x14ac:dyDescent="0.25">
      <c r="A27" s="64" t="s">
        <v>164</v>
      </c>
      <c r="B27" s="97" t="s">
        <v>165</v>
      </c>
      <c r="C27" s="97"/>
      <c r="D27" s="140" t="s">
        <v>166</v>
      </c>
      <c r="E27" s="141"/>
      <c r="F27" s="142" t="s">
        <v>168</v>
      </c>
      <c r="G27" s="142" t="s">
        <v>169</v>
      </c>
      <c r="H27" s="143"/>
      <c r="I27" s="143"/>
      <c r="J27" s="143"/>
    </row>
    <row r="28" spans="1:21" s="10" customFormat="1" ht="67.5" customHeight="1" x14ac:dyDescent="0.25">
      <c r="A28" s="64"/>
      <c r="B28" s="97" t="s">
        <v>142</v>
      </c>
      <c r="C28" s="36" t="s">
        <v>70</v>
      </c>
      <c r="D28" s="97" t="s">
        <v>5</v>
      </c>
      <c r="E28" s="97" t="s">
        <v>167</v>
      </c>
      <c r="F28" s="143"/>
      <c r="G28" s="97" t="s">
        <v>6</v>
      </c>
      <c r="H28" s="97" t="s">
        <v>7</v>
      </c>
      <c r="I28" s="97" t="s">
        <v>8</v>
      </c>
      <c r="J28" s="97" t="s">
        <v>9</v>
      </c>
    </row>
    <row r="29" spans="1:21" s="40" customFormat="1" ht="21.75" customHeight="1" x14ac:dyDescent="0.25">
      <c r="A29" s="37" t="s">
        <v>10</v>
      </c>
      <c r="B29" s="97" t="s">
        <v>11</v>
      </c>
      <c r="C29" s="36" t="s">
        <v>12</v>
      </c>
      <c r="D29" s="38" t="s">
        <v>2</v>
      </c>
      <c r="E29" s="38" t="s">
        <v>13</v>
      </c>
      <c r="F29" s="38" t="s">
        <v>71</v>
      </c>
      <c r="G29" s="39">
        <v>4</v>
      </c>
      <c r="H29" s="39">
        <v>5</v>
      </c>
      <c r="I29" s="39">
        <v>6</v>
      </c>
      <c r="J29" s="39">
        <v>7</v>
      </c>
    </row>
    <row r="30" spans="1:21" s="95" customFormat="1" ht="24.75" customHeight="1" x14ac:dyDescent="0.25">
      <c r="A30" s="37">
        <v>1100000</v>
      </c>
      <c r="B30" s="41" t="s">
        <v>170</v>
      </c>
      <c r="C30" s="42" t="s">
        <v>14</v>
      </c>
      <c r="D30" s="84">
        <f t="shared" ref="D30:J30" si="0">D31+D40+D76+D85+D90+D113+D127</f>
        <v>345587</v>
      </c>
      <c r="E30" s="84">
        <f t="shared" si="0"/>
        <v>0</v>
      </c>
      <c r="F30" s="84">
        <f t="shared" si="0"/>
        <v>345587</v>
      </c>
      <c r="G30" s="84">
        <f t="shared" si="0"/>
        <v>47480.3</v>
      </c>
      <c r="H30" s="84">
        <f t="shared" si="0"/>
        <v>132524.79999999999</v>
      </c>
      <c r="I30" s="84">
        <f t="shared" si="0"/>
        <v>235746.5</v>
      </c>
      <c r="J30" s="84">
        <f t="shared" si="0"/>
        <v>345587</v>
      </c>
    </row>
    <row r="31" spans="1:21" s="10" customFormat="1" ht="71.25" x14ac:dyDescent="0.25">
      <c r="A31" s="37">
        <v>1110000</v>
      </c>
      <c r="B31" s="45" t="s">
        <v>171</v>
      </c>
      <c r="C31" s="42" t="s">
        <v>14</v>
      </c>
      <c r="D31" s="84">
        <f t="shared" ref="D31:J31" si="1">D32</f>
        <v>258668.2</v>
      </c>
      <c r="E31" s="84">
        <f t="shared" si="1"/>
        <v>0</v>
      </c>
      <c r="F31" s="84">
        <f t="shared" si="1"/>
        <v>258668.2</v>
      </c>
      <c r="G31" s="84">
        <f t="shared" si="1"/>
        <v>43111.3</v>
      </c>
      <c r="H31" s="84">
        <f t="shared" si="1"/>
        <v>107778.4</v>
      </c>
      <c r="I31" s="84">
        <f t="shared" si="1"/>
        <v>172445.5</v>
      </c>
      <c r="J31" s="84">
        <f t="shared" si="1"/>
        <v>258668.2</v>
      </c>
    </row>
    <row r="32" spans="1:21" s="10" customFormat="1" ht="19.5" customHeight="1" x14ac:dyDescent="0.25">
      <c r="A32" s="37">
        <v>1110000</v>
      </c>
      <c r="B32" s="46" t="s">
        <v>144</v>
      </c>
      <c r="C32" s="42" t="s">
        <v>14</v>
      </c>
      <c r="D32" s="84">
        <f>D33+D34+D35+D36+D37+D38+D39</f>
        <v>258668.2</v>
      </c>
      <c r="E32" s="84">
        <f t="shared" ref="E32:J32" si="2">E33+E34+E35+E36+E37+E38+E39</f>
        <v>0</v>
      </c>
      <c r="F32" s="84">
        <f t="shared" si="2"/>
        <v>258668.2</v>
      </c>
      <c r="G32" s="84">
        <f>G33+G34+G35+G36+G37+G38+G39</f>
        <v>43111.3</v>
      </c>
      <c r="H32" s="84">
        <f t="shared" si="2"/>
        <v>107778.4</v>
      </c>
      <c r="I32" s="84">
        <f t="shared" si="2"/>
        <v>172445.5</v>
      </c>
      <c r="J32" s="84">
        <f t="shared" si="2"/>
        <v>258668.2</v>
      </c>
    </row>
    <row r="33" spans="1:11" s="10" customFormat="1" ht="17.25" customHeight="1" x14ac:dyDescent="0.25">
      <c r="A33" s="37">
        <v>1111000</v>
      </c>
      <c r="B33" s="47" t="s">
        <v>172</v>
      </c>
      <c r="C33" s="48" t="s">
        <v>72</v>
      </c>
      <c r="D33" s="49">
        <v>258668.2</v>
      </c>
      <c r="E33" s="49"/>
      <c r="F33" s="49">
        <v>258668.2</v>
      </c>
      <c r="G33" s="49">
        <v>43111.3</v>
      </c>
      <c r="H33" s="49">
        <v>107778.4</v>
      </c>
      <c r="I33" s="49">
        <v>172445.5</v>
      </c>
      <c r="J33" s="49">
        <f>+F33</f>
        <v>258668.2</v>
      </c>
      <c r="K33" s="50"/>
    </row>
    <row r="34" spans="1:11" s="10" customFormat="1" ht="26.25" customHeight="1" x14ac:dyDescent="0.25">
      <c r="A34" s="37">
        <v>1112000</v>
      </c>
      <c r="B34" s="47" t="s">
        <v>173</v>
      </c>
      <c r="C34" s="48" t="s">
        <v>73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9.25" customHeight="1" x14ac:dyDescent="0.25">
      <c r="A35" s="37">
        <v>1113000</v>
      </c>
      <c r="B35" s="47" t="s">
        <v>174</v>
      </c>
      <c r="C35" s="48" t="s">
        <v>15</v>
      </c>
      <c r="D35" s="49"/>
      <c r="E35" s="49"/>
      <c r="F35" s="49"/>
      <c r="G35" s="49"/>
      <c r="H35" s="49"/>
      <c r="I35" s="49"/>
      <c r="J35" s="49">
        <f>+F35</f>
        <v>0</v>
      </c>
      <c r="K35" s="50"/>
    </row>
    <row r="36" spans="1:11" s="10" customFormat="1" ht="24.75" hidden="1" customHeight="1" x14ac:dyDescent="0.25">
      <c r="A36" s="37">
        <v>1114000</v>
      </c>
      <c r="B36" s="47" t="s">
        <v>74</v>
      </c>
      <c r="C36" s="48" t="s">
        <v>75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1115000</v>
      </c>
      <c r="B37" s="47" t="s">
        <v>76</v>
      </c>
      <c r="C37" s="48" t="s">
        <v>16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7.25" hidden="1" customHeight="1" x14ac:dyDescent="0.25">
      <c r="A38" s="37">
        <v>1116000</v>
      </c>
      <c r="B38" s="47" t="s">
        <v>77</v>
      </c>
      <c r="C38" s="48" t="s">
        <v>78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14.25" hidden="1" customHeight="1" x14ac:dyDescent="0.25">
      <c r="A39" s="37">
        <v>1117000</v>
      </c>
      <c r="B39" s="47" t="s">
        <v>79</v>
      </c>
      <c r="C39" s="48" t="s">
        <v>17</v>
      </c>
      <c r="D39" s="51"/>
      <c r="E39" s="51"/>
      <c r="F39" s="51"/>
      <c r="G39" s="51"/>
      <c r="H39" s="51"/>
      <c r="I39" s="51"/>
      <c r="J39" s="51"/>
      <c r="K39" s="50"/>
    </row>
    <row r="40" spans="1:11" s="10" customFormat="1" ht="33" x14ac:dyDescent="0.25">
      <c r="A40" s="37">
        <v>1120000</v>
      </c>
      <c r="B40" s="52" t="s">
        <v>175</v>
      </c>
      <c r="C40" s="42" t="s">
        <v>14</v>
      </c>
      <c r="D40" s="84">
        <f t="shared" ref="D40:J40" si="3">D41+D49+D53+D62+D64+D67</f>
        <v>78506.5</v>
      </c>
      <c r="E40" s="84">
        <f t="shared" si="3"/>
        <v>0</v>
      </c>
      <c r="F40" s="84">
        <f t="shared" si="3"/>
        <v>78506.5</v>
      </c>
      <c r="G40" s="84">
        <f t="shared" si="3"/>
        <v>2686.5999999999995</v>
      </c>
      <c r="H40" s="84">
        <f t="shared" si="3"/>
        <v>20960.900000000001</v>
      </c>
      <c r="I40" s="84">
        <f t="shared" si="3"/>
        <v>57412.399999999994</v>
      </c>
      <c r="J40" s="84">
        <f t="shared" si="3"/>
        <v>78506.5</v>
      </c>
      <c r="K40" s="50"/>
    </row>
    <row r="41" spans="1:11" s="10" customFormat="1" ht="18" customHeight="1" x14ac:dyDescent="0.25">
      <c r="A41" s="37">
        <v>1121000</v>
      </c>
      <c r="B41" s="53" t="s">
        <v>18</v>
      </c>
      <c r="C41" s="54" t="s">
        <v>14</v>
      </c>
      <c r="D41" s="84">
        <f t="shared" ref="D41:J41" si="4">D42+D43+D44+D45+D46+D47+D48</f>
        <v>76906.5</v>
      </c>
      <c r="E41" s="84">
        <f t="shared" si="4"/>
        <v>0</v>
      </c>
      <c r="F41" s="84">
        <f t="shared" si="4"/>
        <v>76906.5</v>
      </c>
      <c r="G41" s="84">
        <f t="shared" si="4"/>
        <v>2536.5999999999995</v>
      </c>
      <c r="H41" s="84">
        <f t="shared" si="4"/>
        <v>20435.900000000001</v>
      </c>
      <c r="I41" s="84">
        <f t="shared" si="4"/>
        <v>56462.399999999994</v>
      </c>
      <c r="J41" s="84">
        <f t="shared" si="4"/>
        <v>76906.5</v>
      </c>
      <c r="K41" s="50"/>
    </row>
    <row r="42" spans="1:11" s="10" customFormat="1" ht="27" hidden="1" x14ac:dyDescent="0.25">
      <c r="A42" s="37">
        <v>1121100</v>
      </c>
      <c r="B42" s="47" t="s">
        <v>180</v>
      </c>
      <c r="C42" s="48" t="s">
        <v>80</v>
      </c>
      <c r="D42" s="51"/>
      <c r="E42" s="51"/>
      <c r="F42" s="51"/>
      <c r="G42" s="51"/>
      <c r="H42" s="51"/>
      <c r="I42" s="51"/>
      <c r="J42" s="51"/>
      <c r="K42" s="50"/>
    </row>
    <row r="43" spans="1:11" s="10" customFormat="1" ht="24.75" customHeight="1" x14ac:dyDescent="0.25">
      <c r="A43" s="37">
        <v>1121200</v>
      </c>
      <c r="B43" s="55" t="s">
        <v>176</v>
      </c>
      <c r="C43" s="48" t="s">
        <v>19</v>
      </c>
      <c r="D43" s="49">
        <v>24761.200000000001</v>
      </c>
      <c r="E43" s="51"/>
      <c r="F43" s="49">
        <v>24761.200000000001</v>
      </c>
      <c r="G43" s="51">
        <f>12163.2-12163.2</f>
        <v>0</v>
      </c>
      <c r="H43" s="51">
        <f>17026.2-12163.2</f>
        <v>4863</v>
      </c>
      <c r="I43" s="51">
        <f>19898.2</f>
        <v>19898.2</v>
      </c>
      <c r="J43" s="51">
        <f>+F43</f>
        <v>24761.200000000001</v>
      </c>
      <c r="K43" s="50"/>
    </row>
    <row r="44" spans="1:11" s="10" customFormat="1" ht="24.75" customHeight="1" x14ac:dyDescent="0.25">
      <c r="A44" s="37">
        <v>1121300</v>
      </c>
      <c r="B44" s="47" t="s">
        <v>177</v>
      </c>
      <c r="C44" s="48" t="s">
        <v>20</v>
      </c>
      <c r="D44" s="49">
        <v>1250.8</v>
      </c>
      <c r="E44" s="51"/>
      <c r="F44" s="49">
        <v>1250.8</v>
      </c>
      <c r="G44" s="51">
        <v>312.7</v>
      </c>
      <c r="H44" s="51">
        <v>625.4</v>
      </c>
      <c r="I44" s="51">
        <v>938.09999999999991</v>
      </c>
      <c r="J44" s="51">
        <f>+F44</f>
        <v>1250.8</v>
      </c>
      <c r="K44" s="50"/>
    </row>
    <row r="45" spans="1:11" s="10" customFormat="1" ht="24.75" customHeight="1" x14ac:dyDescent="0.25">
      <c r="A45" s="37">
        <v>1121400</v>
      </c>
      <c r="B45" s="47" t="s">
        <v>178</v>
      </c>
      <c r="C45" s="48" t="s">
        <v>21</v>
      </c>
      <c r="D45" s="49">
        <v>50894.5</v>
      </c>
      <c r="E45" s="49"/>
      <c r="F45" s="49">
        <v>50894.5</v>
      </c>
      <c r="G45" s="49">
        <f>10178.9-7955</f>
        <v>2223.8999999999996</v>
      </c>
      <c r="H45" s="49">
        <f>22902.5-7955</f>
        <v>14947.5</v>
      </c>
      <c r="I45" s="49">
        <f>35626.1</f>
        <v>35626.1</v>
      </c>
      <c r="J45" s="49">
        <f>+F45</f>
        <v>50894.5</v>
      </c>
      <c r="K45" s="50"/>
    </row>
    <row r="46" spans="1:11" s="10" customFormat="1" ht="24.75" customHeight="1" x14ac:dyDescent="0.25">
      <c r="A46" s="37">
        <v>1121500</v>
      </c>
      <c r="B46" s="47" t="s">
        <v>179</v>
      </c>
      <c r="C46" s="48" t="s">
        <v>22</v>
      </c>
      <c r="D46" s="51"/>
      <c r="E46" s="51"/>
      <c r="F46" s="51"/>
      <c r="G46" s="51"/>
      <c r="H46" s="51"/>
      <c r="I46" s="51"/>
      <c r="J46" s="51">
        <f>+F46</f>
        <v>0</v>
      </c>
      <c r="K46" s="50"/>
    </row>
    <row r="47" spans="1:11" s="10" customFormat="1" ht="24.75" hidden="1" customHeight="1" x14ac:dyDescent="0.25">
      <c r="A47" s="37">
        <v>1121600</v>
      </c>
      <c r="B47" s="47" t="s">
        <v>81</v>
      </c>
      <c r="C47" s="48" t="s">
        <v>23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24.75" hidden="1" customHeight="1" x14ac:dyDescent="0.25">
      <c r="A48" s="37">
        <v>1121700</v>
      </c>
      <c r="B48" s="47" t="s">
        <v>82</v>
      </c>
      <c r="C48" s="48" t="s">
        <v>83</v>
      </c>
      <c r="D48" s="51"/>
      <c r="E48" s="51"/>
      <c r="F48" s="51"/>
      <c r="G48" s="51"/>
      <c r="H48" s="51"/>
      <c r="I48" s="51"/>
      <c r="J48" s="51"/>
      <c r="K48" s="50"/>
    </row>
    <row r="49" spans="1:11" s="10" customFormat="1" ht="30" customHeight="1" x14ac:dyDescent="0.25">
      <c r="A49" s="37">
        <v>1122000</v>
      </c>
      <c r="B49" s="53" t="s">
        <v>181</v>
      </c>
      <c r="C49" s="42" t="s">
        <v>14</v>
      </c>
      <c r="D49" s="43">
        <f>D50+D51+D52</f>
        <v>0</v>
      </c>
      <c r="E49" s="43">
        <f t="shared" ref="E49:J49" si="5">E50+E51+E52</f>
        <v>0</v>
      </c>
      <c r="F49" s="84">
        <f>F50+F51+F52</f>
        <v>0</v>
      </c>
      <c r="G49" s="84">
        <f t="shared" si="5"/>
        <v>0</v>
      </c>
      <c r="H49" s="84">
        <f t="shared" si="5"/>
        <v>0</v>
      </c>
      <c r="I49" s="84">
        <f t="shared" si="5"/>
        <v>0</v>
      </c>
      <c r="J49" s="84">
        <f t="shared" si="5"/>
        <v>0</v>
      </c>
      <c r="K49" s="50"/>
    </row>
    <row r="50" spans="1:11" s="10" customFormat="1" ht="24.75" customHeight="1" x14ac:dyDescent="0.25">
      <c r="A50" s="37">
        <v>1122100</v>
      </c>
      <c r="B50" s="47" t="s">
        <v>182</v>
      </c>
      <c r="C50" s="48" t="s">
        <v>24</v>
      </c>
      <c r="D50" s="49"/>
      <c r="E50" s="49"/>
      <c r="F50" s="49"/>
      <c r="G50" s="49"/>
      <c r="H50" s="49"/>
      <c r="I50" s="49"/>
      <c r="J50" s="49">
        <f>+F50</f>
        <v>0</v>
      </c>
      <c r="K50" s="50"/>
    </row>
    <row r="51" spans="1:11" s="10" customFormat="1" ht="24.75" customHeight="1" x14ac:dyDescent="0.25">
      <c r="A51" s="37">
        <v>1122200</v>
      </c>
      <c r="B51" s="47" t="s">
        <v>183</v>
      </c>
      <c r="C51" s="48" t="s">
        <v>25</v>
      </c>
      <c r="D51" s="51"/>
      <c r="E51" s="51"/>
      <c r="F51" s="51"/>
      <c r="G51" s="51"/>
      <c r="H51" s="51"/>
      <c r="I51" s="51"/>
      <c r="J51" s="51">
        <f t="shared" ref="J51:J52" si="6">+F51</f>
        <v>0</v>
      </c>
      <c r="K51" s="50"/>
    </row>
    <row r="52" spans="1:11" s="10" customFormat="1" ht="24.75" customHeight="1" x14ac:dyDescent="0.25">
      <c r="A52" s="37">
        <v>1122300</v>
      </c>
      <c r="B52" s="47" t="s">
        <v>182</v>
      </c>
      <c r="C52" s="48" t="s">
        <v>26</v>
      </c>
      <c r="D52" s="51"/>
      <c r="E52" s="51"/>
      <c r="F52" s="51">
        <f t="shared" ref="F52" si="7">+D52+E52</f>
        <v>0</v>
      </c>
      <c r="G52" s="51"/>
      <c r="H52" s="51"/>
      <c r="I52" s="51"/>
      <c r="J52" s="51">
        <f t="shared" si="6"/>
        <v>0</v>
      </c>
      <c r="K52" s="50"/>
    </row>
    <row r="53" spans="1:11" s="10" customFormat="1" ht="33" x14ac:dyDescent="0.25">
      <c r="A53" s="37">
        <v>1123000</v>
      </c>
      <c r="B53" s="53" t="s">
        <v>184</v>
      </c>
      <c r="C53" s="42" t="s">
        <v>14</v>
      </c>
      <c r="D53" s="84">
        <f>D54+D55+D56+D57+D58+D59+D60+D61</f>
        <v>1500</v>
      </c>
      <c r="E53" s="84">
        <f t="shared" ref="E53:J53" si="8">E54+E55+E56+E57+E58+E59+E60+E61</f>
        <v>0</v>
      </c>
      <c r="F53" s="84">
        <f>F54+F55+F56+F57+F58+F59+F60+F61</f>
        <v>1500</v>
      </c>
      <c r="G53" s="84">
        <f t="shared" si="8"/>
        <v>150</v>
      </c>
      <c r="H53" s="84">
        <f t="shared" si="8"/>
        <v>525</v>
      </c>
      <c r="I53" s="84">
        <f t="shared" si="8"/>
        <v>900</v>
      </c>
      <c r="J53" s="84">
        <f t="shared" si="8"/>
        <v>1500</v>
      </c>
      <c r="K53" s="50"/>
    </row>
    <row r="54" spans="1:11" s="10" customFormat="1" ht="24.75" customHeight="1" x14ac:dyDescent="0.25">
      <c r="A54" s="37">
        <v>1123100</v>
      </c>
      <c r="B54" s="47" t="s">
        <v>185</v>
      </c>
      <c r="C54" s="48" t="s">
        <v>27</v>
      </c>
      <c r="D54" s="49">
        <v>1500</v>
      </c>
      <c r="E54" s="51"/>
      <c r="F54" s="49">
        <v>1500</v>
      </c>
      <c r="G54" s="51">
        <v>150</v>
      </c>
      <c r="H54" s="51">
        <v>525</v>
      </c>
      <c r="I54" s="51">
        <v>900</v>
      </c>
      <c r="J54" s="49">
        <f>+F54</f>
        <v>1500</v>
      </c>
      <c r="K54" s="50"/>
    </row>
    <row r="55" spans="1:11" s="10" customFormat="1" ht="24.75" customHeight="1" x14ac:dyDescent="0.25">
      <c r="A55" s="37">
        <v>1123200</v>
      </c>
      <c r="B55" s="47" t="s">
        <v>186</v>
      </c>
      <c r="C55" s="48" t="s">
        <v>28</v>
      </c>
      <c r="D55" s="51"/>
      <c r="E55" s="51"/>
      <c r="F55" s="51"/>
      <c r="G55" s="51"/>
      <c r="H55" s="51"/>
      <c r="I55" s="51"/>
      <c r="J55" s="51">
        <f>+F55</f>
        <v>0</v>
      </c>
      <c r="K55" s="50"/>
    </row>
    <row r="56" spans="1:11" s="10" customFormat="1" ht="24.75" hidden="1" customHeight="1" x14ac:dyDescent="0.25">
      <c r="A56" s="37">
        <v>1123300</v>
      </c>
      <c r="B56" s="47" t="s">
        <v>187</v>
      </c>
      <c r="C56" s="48" t="s">
        <v>84</v>
      </c>
      <c r="D56" s="51"/>
      <c r="E56" s="51"/>
      <c r="F56" s="51"/>
      <c r="G56" s="51"/>
      <c r="H56" s="51"/>
      <c r="I56" s="51"/>
      <c r="J56" s="51">
        <f t="shared" ref="J56:J61" si="9">+F56</f>
        <v>0</v>
      </c>
      <c r="K56" s="50"/>
    </row>
    <row r="57" spans="1:11" s="10" customFormat="1" ht="24.75" customHeight="1" x14ac:dyDescent="0.25">
      <c r="A57" s="37">
        <v>1123400</v>
      </c>
      <c r="B57" s="47" t="s">
        <v>188</v>
      </c>
      <c r="C57" s="48" t="s">
        <v>29</v>
      </c>
      <c r="D57" s="51"/>
      <c r="E57" s="51"/>
      <c r="F57" s="51"/>
      <c r="G57" s="51"/>
      <c r="H57" s="51"/>
      <c r="I57" s="51"/>
      <c r="J57" s="51">
        <f t="shared" si="9"/>
        <v>0</v>
      </c>
      <c r="K57" s="50"/>
    </row>
    <row r="58" spans="1:11" s="10" customFormat="1" ht="24.75" customHeight="1" x14ac:dyDescent="0.25">
      <c r="A58" s="37">
        <v>1123500</v>
      </c>
      <c r="B58" s="56" t="s">
        <v>189</v>
      </c>
      <c r="C58" s="57">
        <v>423500</v>
      </c>
      <c r="D58" s="51"/>
      <c r="E58" s="51"/>
      <c r="F58" s="49"/>
      <c r="G58" s="51"/>
      <c r="H58" s="51"/>
      <c r="I58" s="51"/>
      <c r="J58" s="51">
        <f t="shared" si="9"/>
        <v>0</v>
      </c>
      <c r="K58" s="50"/>
    </row>
    <row r="59" spans="1:11" s="10" customFormat="1" ht="24.75" hidden="1" customHeight="1" x14ac:dyDescent="0.25">
      <c r="A59" s="37">
        <v>1123600</v>
      </c>
      <c r="B59" s="47" t="s">
        <v>190</v>
      </c>
      <c r="C59" s="48" t="s">
        <v>30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4.75" customHeight="1" x14ac:dyDescent="0.25">
      <c r="A60" s="37">
        <v>1123700</v>
      </c>
      <c r="B60" s="47" t="s">
        <v>191</v>
      </c>
      <c r="C60" s="48" t="s">
        <v>31</v>
      </c>
      <c r="D60" s="51"/>
      <c r="E60" s="51"/>
      <c r="F60" s="51"/>
      <c r="G60" s="51"/>
      <c r="H60" s="51"/>
      <c r="I60" s="51"/>
      <c r="J60" s="51">
        <f t="shared" si="9"/>
        <v>0</v>
      </c>
      <c r="K60" s="50"/>
    </row>
    <row r="61" spans="1:11" s="10" customFormat="1" ht="25.5" customHeight="1" x14ac:dyDescent="0.25">
      <c r="A61" s="37">
        <v>1123800</v>
      </c>
      <c r="B61" s="47" t="s">
        <v>192</v>
      </c>
      <c r="C61" s="48" t="s">
        <v>32</v>
      </c>
      <c r="D61" s="51"/>
      <c r="E61" s="51"/>
      <c r="F61" s="51"/>
      <c r="G61" s="51"/>
      <c r="H61" s="51"/>
      <c r="I61" s="49"/>
      <c r="J61" s="51">
        <f t="shared" si="9"/>
        <v>0</v>
      </c>
      <c r="K61" s="50"/>
    </row>
    <row r="62" spans="1:11" s="10" customFormat="1" ht="31.5" customHeight="1" x14ac:dyDescent="0.25">
      <c r="A62" s="37">
        <v>1124000</v>
      </c>
      <c r="B62" s="53" t="s">
        <v>193</v>
      </c>
      <c r="C62" s="42" t="s">
        <v>14</v>
      </c>
      <c r="D62" s="84">
        <f>D63</f>
        <v>100</v>
      </c>
      <c r="E62" s="43">
        <f t="shared" ref="E62:J62" si="10">E63</f>
        <v>0</v>
      </c>
      <c r="F62" s="84">
        <f t="shared" si="10"/>
        <v>100</v>
      </c>
      <c r="G62" s="84">
        <f t="shared" si="10"/>
        <v>0</v>
      </c>
      <c r="H62" s="84">
        <f t="shared" si="10"/>
        <v>0</v>
      </c>
      <c r="I62" s="84">
        <f t="shared" si="10"/>
        <v>50</v>
      </c>
      <c r="J62" s="84">
        <f t="shared" si="10"/>
        <v>100</v>
      </c>
      <c r="K62" s="50"/>
    </row>
    <row r="63" spans="1:11" s="10" customFormat="1" ht="27" customHeight="1" x14ac:dyDescent="0.25">
      <c r="A63" s="37">
        <v>1124100</v>
      </c>
      <c r="B63" s="47" t="s">
        <v>194</v>
      </c>
      <c r="C63" s="48" t="s">
        <v>85</v>
      </c>
      <c r="D63" s="49">
        <v>100</v>
      </c>
      <c r="E63" s="51"/>
      <c r="F63" s="49">
        <v>100</v>
      </c>
      <c r="G63" s="51">
        <v>0</v>
      </c>
      <c r="H63" s="51">
        <v>0</v>
      </c>
      <c r="I63" s="51">
        <v>50</v>
      </c>
      <c r="J63" s="51">
        <f>+F63</f>
        <v>100</v>
      </c>
      <c r="K63" s="50"/>
    </row>
    <row r="64" spans="1:11" s="10" customFormat="1" ht="33" x14ac:dyDescent="0.25">
      <c r="A64" s="37">
        <v>1125000</v>
      </c>
      <c r="B64" s="53" t="s">
        <v>33</v>
      </c>
      <c r="C64" s="42" t="s">
        <v>14</v>
      </c>
      <c r="D64" s="43">
        <f>D65+D66</f>
        <v>0</v>
      </c>
      <c r="E64" s="43">
        <f t="shared" ref="E64:J64" si="11">E65+E66</f>
        <v>0</v>
      </c>
      <c r="F64" s="84">
        <f>F65+F66</f>
        <v>0</v>
      </c>
      <c r="G64" s="84">
        <f t="shared" si="11"/>
        <v>0</v>
      </c>
      <c r="H64" s="84">
        <f t="shared" si="11"/>
        <v>0</v>
      </c>
      <c r="I64" s="84">
        <f t="shared" si="11"/>
        <v>0</v>
      </c>
      <c r="J64" s="84">
        <f t="shared" si="11"/>
        <v>0</v>
      </c>
      <c r="K64" s="50"/>
    </row>
    <row r="65" spans="1:11" s="10" customFormat="1" ht="27" customHeight="1" x14ac:dyDescent="0.25">
      <c r="A65" s="37">
        <v>1125100</v>
      </c>
      <c r="B65" s="47" t="s">
        <v>195</v>
      </c>
      <c r="C65" s="48" t="s">
        <v>34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8.5" customHeight="1" x14ac:dyDescent="0.25">
      <c r="A66" s="37">
        <v>1125200</v>
      </c>
      <c r="B66" s="47" t="s">
        <v>196</v>
      </c>
      <c r="C66" s="48" t="s">
        <v>35</v>
      </c>
      <c r="D66" s="51"/>
      <c r="E66" s="51"/>
      <c r="F66" s="51"/>
      <c r="G66" s="51"/>
      <c r="H66" s="51"/>
      <c r="I66" s="51"/>
      <c r="J66" s="51">
        <f>+F66</f>
        <v>0</v>
      </c>
      <c r="K66" s="50"/>
    </row>
    <row r="67" spans="1:11" s="10" customFormat="1" ht="24.75" customHeight="1" x14ac:dyDescent="0.25">
      <c r="A67" s="37">
        <v>1126000</v>
      </c>
      <c r="B67" s="53" t="s">
        <v>197</v>
      </c>
      <c r="C67" s="42" t="s">
        <v>14</v>
      </c>
      <c r="D67" s="43">
        <f>D68+D69+D70+D71+D72+D73+D74+D75</f>
        <v>0</v>
      </c>
      <c r="E67" s="43">
        <f t="shared" ref="E67:J67" si="12">E68+E69+E70+E71+E72+E73+E74+E75</f>
        <v>0</v>
      </c>
      <c r="F67" s="84">
        <f t="shared" si="12"/>
        <v>0</v>
      </c>
      <c r="G67" s="84">
        <f t="shared" si="12"/>
        <v>0</v>
      </c>
      <c r="H67" s="84">
        <f t="shared" si="12"/>
        <v>0</v>
      </c>
      <c r="I67" s="84">
        <f t="shared" si="12"/>
        <v>0</v>
      </c>
      <c r="J67" s="84">
        <f t="shared" si="12"/>
        <v>0</v>
      </c>
      <c r="K67" s="50"/>
    </row>
    <row r="68" spans="1:11" s="10" customFormat="1" ht="14.25" customHeight="1" x14ac:dyDescent="0.25">
      <c r="A68" s="37">
        <v>1126100</v>
      </c>
      <c r="B68" s="47" t="s">
        <v>198</v>
      </c>
      <c r="C68" s="48" t="s">
        <v>36</v>
      </c>
      <c r="D68" s="51"/>
      <c r="E68" s="51"/>
      <c r="F68" s="51"/>
      <c r="G68" s="51"/>
      <c r="H68" s="51"/>
      <c r="I68" s="51"/>
      <c r="J68" s="51">
        <f>+F68</f>
        <v>0</v>
      </c>
      <c r="K68" s="50"/>
    </row>
    <row r="69" spans="1:11" s="10" customFormat="1" ht="14.25" hidden="1" customHeight="1" x14ac:dyDescent="0.25">
      <c r="A69" s="37">
        <v>1126200</v>
      </c>
      <c r="B69" s="47" t="s">
        <v>199</v>
      </c>
      <c r="C69" s="48" t="s">
        <v>37</v>
      </c>
      <c r="D69" s="51"/>
      <c r="E69" s="51"/>
      <c r="F69" s="51"/>
      <c r="G69" s="51"/>
      <c r="H69" s="51"/>
      <c r="I69" s="51"/>
      <c r="J69" s="51">
        <f t="shared" ref="J69:J75" si="13">+F69</f>
        <v>0</v>
      </c>
      <c r="K69" s="50"/>
    </row>
    <row r="70" spans="1:11" s="10" customFormat="1" ht="14.25" hidden="1" customHeight="1" x14ac:dyDescent="0.25">
      <c r="A70" s="37">
        <v>1126300</v>
      </c>
      <c r="B70" s="47" t="s">
        <v>200</v>
      </c>
      <c r="C70" s="48" t="s">
        <v>38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14.25" customHeight="1" x14ac:dyDescent="0.25">
      <c r="A71" s="37">
        <v>1126400</v>
      </c>
      <c r="B71" s="47" t="s">
        <v>201</v>
      </c>
      <c r="C71" s="48" t="s">
        <v>39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23.25" hidden="1" customHeight="1" x14ac:dyDescent="0.25">
      <c r="A72" s="37">
        <v>1126500</v>
      </c>
      <c r="B72" s="58" t="s">
        <v>202</v>
      </c>
      <c r="C72" s="48" t="s">
        <v>40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14.25" hidden="1" customHeight="1" x14ac:dyDescent="0.25">
      <c r="A73" s="37">
        <v>1126600</v>
      </c>
      <c r="B73" s="47" t="s">
        <v>203</v>
      </c>
      <c r="C73" s="48" t="s">
        <v>41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3.25" customHeight="1" x14ac:dyDescent="0.25">
      <c r="A74" s="37">
        <v>1126700</v>
      </c>
      <c r="B74" s="47" t="s">
        <v>204</v>
      </c>
      <c r="C74" s="48" t="s">
        <v>42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25.5" customHeight="1" x14ac:dyDescent="0.25">
      <c r="A75" s="37">
        <v>1126800</v>
      </c>
      <c r="B75" s="47" t="s">
        <v>205</v>
      </c>
      <c r="C75" s="48" t="s">
        <v>43</v>
      </c>
      <c r="D75" s="51"/>
      <c r="E75" s="51"/>
      <c r="F75" s="51"/>
      <c r="G75" s="51"/>
      <c r="H75" s="51"/>
      <c r="I75" s="51"/>
      <c r="J75" s="51">
        <f t="shared" si="13"/>
        <v>0</v>
      </c>
      <c r="K75" s="50"/>
    </row>
    <row r="76" spans="1:11" s="10" customFormat="1" ht="14.25" hidden="1" customHeight="1" x14ac:dyDescent="0.25">
      <c r="A76" s="37">
        <v>1130000</v>
      </c>
      <c r="B76" s="53" t="s">
        <v>206</v>
      </c>
      <c r="C76" s="42" t="s">
        <v>14</v>
      </c>
      <c r="D76" s="43">
        <f>D77+D78+D79+D80+D81+D82+D83+D84</f>
        <v>0</v>
      </c>
      <c r="E76" s="43">
        <f t="shared" ref="E76:J76" si="14">E77+E78+E79+E80+E81+E82+E83+E84</f>
        <v>0</v>
      </c>
      <c r="F76" s="43">
        <f t="shared" si="14"/>
        <v>0</v>
      </c>
      <c r="G76" s="43">
        <f t="shared" si="14"/>
        <v>0</v>
      </c>
      <c r="H76" s="43">
        <f t="shared" si="14"/>
        <v>0</v>
      </c>
      <c r="I76" s="43">
        <f t="shared" si="14"/>
        <v>0</v>
      </c>
      <c r="J76" s="43">
        <f t="shared" si="14"/>
        <v>0</v>
      </c>
      <c r="K76" s="50"/>
    </row>
    <row r="77" spans="1:11" s="10" customFormat="1" ht="14.25" hidden="1" customHeight="1" x14ac:dyDescent="0.25">
      <c r="A77" s="37">
        <v>1130100</v>
      </c>
      <c r="B77" s="47" t="s">
        <v>207</v>
      </c>
      <c r="C77" s="48" t="s">
        <v>86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3.5" hidden="1" customHeight="1" x14ac:dyDescent="0.25">
      <c r="A78" s="37">
        <v>1130200</v>
      </c>
      <c r="B78" s="47" t="s">
        <v>208</v>
      </c>
      <c r="C78" s="48" t="s">
        <v>87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1130300</v>
      </c>
      <c r="B79" s="47" t="s">
        <v>209</v>
      </c>
      <c r="C79" s="48" t="s">
        <v>88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4.25" hidden="1" customHeight="1" x14ac:dyDescent="0.25">
      <c r="A80" s="37">
        <v>1130400</v>
      </c>
      <c r="B80" s="47" t="s">
        <v>210</v>
      </c>
      <c r="C80" s="48" t="s">
        <v>89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8.75" hidden="1" customHeight="1" x14ac:dyDescent="0.25">
      <c r="A81" s="37">
        <v>1131000</v>
      </c>
      <c r="B81" s="59" t="s">
        <v>211</v>
      </c>
      <c r="C81" s="42" t="s">
        <v>14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1131100</v>
      </c>
      <c r="B82" s="47" t="s">
        <v>212</v>
      </c>
      <c r="C82" s="48" t="s">
        <v>90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1131200</v>
      </c>
      <c r="B83" s="47" t="s">
        <v>213</v>
      </c>
      <c r="C83" s="48" t="s">
        <v>91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1131300</v>
      </c>
      <c r="B84" s="47" t="s">
        <v>214</v>
      </c>
      <c r="C84" s="48" t="s">
        <v>92</v>
      </c>
      <c r="D84" s="51"/>
      <c r="E84" s="51"/>
      <c r="F84" s="51"/>
      <c r="G84" s="51"/>
      <c r="H84" s="51"/>
      <c r="I84" s="51"/>
      <c r="J84" s="51"/>
      <c r="K84" s="50"/>
    </row>
    <row r="85" spans="1:11" s="10" customFormat="1" ht="14.25" hidden="1" customHeight="1" x14ac:dyDescent="0.25">
      <c r="A85" s="37">
        <v>1140000</v>
      </c>
      <c r="B85" s="53" t="s">
        <v>44</v>
      </c>
      <c r="C85" s="42" t="s">
        <v>14</v>
      </c>
      <c r="D85" s="43">
        <f>D86+D87+D88+D89</f>
        <v>0</v>
      </c>
      <c r="E85" s="43">
        <f t="shared" ref="E85:J85" si="15">E86+E87+E88+E89</f>
        <v>0</v>
      </c>
      <c r="F85" s="43">
        <f t="shared" si="15"/>
        <v>0</v>
      </c>
      <c r="G85" s="43">
        <f t="shared" si="15"/>
        <v>0</v>
      </c>
      <c r="H85" s="43">
        <f t="shared" si="15"/>
        <v>0</v>
      </c>
      <c r="I85" s="43">
        <f t="shared" si="15"/>
        <v>0</v>
      </c>
      <c r="J85" s="43">
        <f t="shared" si="15"/>
        <v>0</v>
      </c>
      <c r="K85" s="50"/>
    </row>
    <row r="86" spans="1:11" s="10" customFormat="1" ht="14.25" hidden="1" customHeight="1" x14ac:dyDescent="0.25">
      <c r="A86" s="37">
        <v>1141000</v>
      </c>
      <c r="B86" s="47" t="s">
        <v>215</v>
      </c>
      <c r="C86" s="48" t="s">
        <v>45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1142000</v>
      </c>
      <c r="B87" s="47" t="s">
        <v>216</v>
      </c>
      <c r="C87" s="48" t="s">
        <v>46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1143000</v>
      </c>
      <c r="B88" s="47" t="s">
        <v>217</v>
      </c>
      <c r="C88" s="48" t="s">
        <v>93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14.25" hidden="1" customHeight="1" x14ac:dyDescent="0.25">
      <c r="A89" s="37">
        <v>1144000</v>
      </c>
      <c r="B89" s="47" t="s">
        <v>218</v>
      </c>
      <c r="C89" s="48" t="s">
        <v>94</v>
      </c>
      <c r="D89" s="51"/>
      <c r="E89" s="51"/>
      <c r="F89" s="51"/>
      <c r="G89" s="51"/>
      <c r="H89" s="51"/>
      <c r="I89" s="51"/>
      <c r="J89" s="51"/>
      <c r="K89" s="50"/>
    </row>
    <row r="90" spans="1:11" s="10" customFormat="1" ht="27" hidden="1" customHeight="1" x14ac:dyDescent="0.25">
      <c r="A90" s="64">
        <v>1150000</v>
      </c>
      <c r="B90" s="60" t="s">
        <v>47</v>
      </c>
      <c r="C90" s="42" t="s">
        <v>14</v>
      </c>
      <c r="D90" s="43">
        <f>D91+D94+D97+D106</f>
        <v>0</v>
      </c>
      <c r="E90" s="43">
        <f t="shared" ref="E90:J90" si="16">E91+E94+E97+E106</f>
        <v>0</v>
      </c>
      <c r="F90" s="43">
        <f t="shared" si="16"/>
        <v>0</v>
      </c>
      <c r="G90" s="43">
        <f t="shared" si="16"/>
        <v>0</v>
      </c>
      <c r="H90" s="43">
        <f t="shared" si="16"/>
        <v>0</v>
      </c>
      <c r="I90" s="43">
        <f t="shared" si="16"/>
        <v>0</v>
      </c>
      <c r="J90" s="43">
        <f t="shared" si="16"/>
        <v>0</v>
      </c>
      <c r="K90" s="50"/>
    </row>
    <row r="91" spans="1:11" s="10" customFormat="1" ht="27" hidden="1" customHeight="1" x14ac:dyDescent="0.25">
      <c r="A91" s="64">
        <v>1151000</v>
      </c>
      <c r="B91" s="61" t="s">
        <v>219</v>
      </c>
      <c r="C91" s="42" t="s">
        <v>14</v>
      </c>
      <c r="D91" s="43">
        <f>D92+D93</f>
        <v>0</v>
      </c>
      <c r="E91" s="43">
        <f t="shared" ref="E91:J91" si="17">E92+E93</f>
        <v>0</v>
      </c>
      <c r="F91" s="43">
        <f t="shared" si="17"/>
        <v>0</v>
      </c>
      <c r="G91" s="43">
        <f t="shared" si="17"/>
        <v>0</v>
      </c>
      <c r="H91" s="43">
        <f t="shared" si="17"/>
        <v>0</v>
      </c>
      <c r="I91" s="43">
        <f t="shared" si="17"/>
        <v>0</v>
      </c>
      <c r="J91" s="43">
        <f t="shared" si="17"/>
        <v>0</v>
      </c>
      <c r="K91" s="50"/>
    </row>
    <row r="92" spans="1:11" s="10" customFormat="1" ht="27" hidden="1" customHeight="1" x14ac:dyDescent="0.25">
      <c r="A92" s="64">
        <v>1151100</v>
      </c>
      <c r="B92" s="62" t="s">
        <v>220</v>
      </c>
      <c r="C92" s="57">
        <v>461100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1151200</v>
      </c>
      <c r="B93" s="62" t="s">
        <v>221</v>
      </c>
      <c r="C93" s="57">
        <v>461200</v>
      </c>
      <c r="D93" s="51"/>
      <c r="E93" s="51"/>
      <c r="F93" s="51"/>
      <c r="G93" s="51"/>
      <c r="H93" s="51"/>
      <c r="I93" s="51"/>
      <c r="J93" s="51"/>
      <c r="K93" s="50"/>
    </row>
    <row r="94" spans="1:11" s="1" customFormat="1" ht="27" hidden="1" customHeight="1" x14ac:dyDescent="0.25">
      <c r="A94" s="64">
        <v>1152000</v>
      </c>
      <c r="B94" s="61" t="s">
        <v>222</v>
      </c>
      <c r="C94" s="48" t="s">
        <v>14</v>
      </c>
      <c r="D94" s="43">
        <f>D95+D96</f>
        <v>0</v>
      </c>
      <c r="E94" s="43">
        <f t="shared" ref="E94:J94" si="18">E95+E96</f>
        <v>0</v>
      </c>
      <c r="F94" s="43">
        <f t="shared" si="18"/>
        <v>0</v>
      </c>
      <c r="G94" s="43">
        <f t="shared" si="18"/>
        <v>0</v>
      </c>
      <c r="H94" s="43">
        <f t="shared" si="18"/>
        <v>0</v>
      </c>
      <c r="I94" s="43">
        <f t="shared" si="18"/>
        <v>0</v>
      </c>
      <c r="J94" s="43">
        <f t="shared" si="18"/>
        <v>0</v>
      </c>
      <c r="K94" s="50"/>
    </row>
    <row r="95" spans="1:11" s="1" customFormat="1" ht="27" hidden="1" customHeight="1" x14ac:dyDescent="0.25">
      <c r="A95" s="64">
        <v>1152100</v>
      </c>
      <c r="B95" s="62" t="s">
        <v>223</v>
      </c>
      <c r="C95" s="57">
        <v>462100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1152200</v>
      </c>
      <c r="B96" s="62" t="s">
        <v>224</v>
      </c>
      <c r="C96" s="57">
        <v>462200</v>
      </c>
      <c r="D96" s="51"/>
      <c r="E96" s="51"/>
      <c r="F96" s="51"/>
      <c r="G96" s="51"/>
      <c r="H96" s="51"/>
      <c r="I96" s="51"/>
      <c r="J96" s="51"/>
      <c r="K96" s="50"/>
    </row>
    <row r="97" spans="1:11" s="1" customFormat="1" ht="27" hidden="1" customHeight="1" x14ac:dyDescent="0.25">
      <c r="A97" s="64">
        <v>1153000</v>
      </c>
      <c r="B97" s="61" t="s">
        <v>225</v>
      </c>
      <c r="C97" s="48" t="s">
        <v>14</v>
      </c>
      <c r="D97" s="43">
        <f>D98+D99+D100+D101+D102+D103+D104+D105</f>
        <v>0</v>
      </c>
      <c r="E97" s="43">
        <f t="shared" ref="E97:J97" si="19">E98+E99+E100+E101+E102+E103+E104+E105</f>
        <v>0</v>
      </c>
      <c r="F97" s="43">
        <f t="shared" si="19"/>
        <v>0</v>
      </c>
      <c r="G97" s="43">
        <f t="shared" si="19"/>
        <v>0</v>
      </c>
      <c r="H97" s="43">
        <f t="shared" si="19"/>
        <v>0</v>
      </c>
      <c r="I97" s="43">
        <f t="shared" si="19"/>
        <v>0</v>
      </c>
      <c r="J97" s="43">
        <f t="shared" si="19"/>
        <v>0</v>
      </c>
      <c r="K97" s="50"/>
    </row>
    <row r="98" spans="1:11" s="1" customFormat="1" ht="30" hidden="1" customHeight="1" x14ac:dyDescent="0.25">
      <c r="A98" s="64">
        <v>1153100</v>
      </c>
      <c r="B98" s="62" t="s">
        <v>226</v>
      </c>
      <c r="C98" s="57">
        <v>463100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1153200</v>
      </c>
      <c r="B99" s="62" t="s">
        <v>227</v>
      </c>
      <c r="C99" s="57">
        <v>463200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1153300</v>
      </c>
      <c r="B100" s="62" t="s">
        <v>228</v>
      </c>
      <c r="C100" s="57">
        <v>463300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1153400</v>
      </c>
      <c r="B101" s="62" t="s">
        <v>229</v>
      </c>
      <c r="C101" s="57">
        <v>463400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1153500</v>
      </c>
      <c r="B102" s="56" t="s">
        <v>230</v>
      </c>
      <c r="C102" s="57">
        <v>463500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1153700</v>
      </c>
      <c r="B103" s="56" t="s">
        <v>231</v>
      </c>
      <c r="C103" s="57">
        <v>463700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1153800</v>
      </c>
      <c r="B104" s="56" t="s">
        <v>232</v>
      </c>
      <c r="C104" s="57">
        <v>463800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30" hidden="1" customHeight="1" x14ac:dyDescent="0.25">
      <c r="A105" s="64">
        <v>1153900</v>
      </c>
      <c r="B105" s="56" t="s">
        <v>233</v>
      </c>
      <c r="C105" s="57">
        <v>463900</v>
      </c>
      <c r="D105" s="51"/>
      <c r="E105" s="51"/>
      <c r="F105" s="51"/>
      <c r="G105" s="51"/>
      <c r="H105" s="51"/>
      <c r="I105" s="51"/>
      <c r="J105" s="51"/>
      <c r="K105" s="50"/>
    </row>
    <row r="106" spans="1:11" s="1" customFormat="1" ht="18.75" hidden="1" customHeight="1" x14ac:dyDescent="0.25">
      <c r="A106" s="64">
        <v>1154000</v>
      </c>
      <c r="B106" s="63" t="s">
        <v>234</v>
      </c>
      <c r="C106" s="48" t="s">
        <v>14</v>
      </c>
      <c r="D106" s="43">
        <f>D107+D108+D109+D110+D111+D112</f>
        <v>0</v>
      </c>
      <c r="E106" s="43">
        <f t="shared" ref="E106:J106" si="20">E107+E108+E109+E110+E111+E112</f>
        <v>0</v>
      </c>
      <c r="F106" s="43">
        <f t="shared" si="20"/>
        <v>0</v>
      </c>
      <c r="G106" s="43">
        <f t="shared" si="20"/>
        <v>0</v>
      </c>
      <c r="H106" s="43">
        <f t="shared" si="20"/>
        <v>0</v>
      </c>
      <c r="I106" s="43">
        <f t="shared" si="20"/>
        <v>0</v>
      </c>
      <c r="J106" s="43">
        <f t="shared" si="20"/>
        <v>0</v>
      </c>
      <c r="K106" s="50"/>
    </row>
    <row r="107" spans="1:11" s="1" customFormat="1" ht="18.75" hidden="1" customHeight="1" x14ac:dyDescent="0.25">
      <c r="A107" s="64">
        <v>1154100</v>
      </c>
      <c r="B107" s="56" t="s">
        <v>235</v>
      </c>
      <c r="C107" s="57">
        <v>465100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1154200</v>
      </c>
      <c r="B108" s="56" t="s">
        <v>236</v>
      </c>
      <c r="C108" s="57">
        <v>465200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1154300</v>
      </c>
      <c r="B109" s="56" t="s">
        <v>237</v>
      </c>
      <c r="C109" s="57">
        <v>465300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1154500</v>
      </c>
      <c r="B110" s="56" t="s">
        <v>238</v>
      </c>
      <c r="C110" s="57">
        <v>465500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1154600</v>
      </c>
      <c r="B111" s="56" t="s">
        <v>239</v>
      </c>
      <c r="C111" s="57">
        <v>465600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hidden="1" customHeight="1" x14ac:dyDescent="0.25">
      <c r="A112" s="64">
        <v>1154700</v>
      </c>
      <c r="B112" s="56" t="s">
        <v>240</v>
      </c>
      <c r="C112" s="48" t="s">
        <v>95</v>
      </c>
      <c r="D112" s="51"/>
      <c r="E112" s="51"/>
      <c r="F112" s="51"/>
      <c r="G112" s="51"/>
      <c r="H112" s="51"/>
      <c r="I112" s="51"/>
      <c r="J112" s="51"/>
      <c r="K112" s="50"/>
    </row>
    <row r="113" spans="1:11" s="1" customFormat="1" ht="18.75" customHeight="1" x14ac:dyDescent="0.25">
      <c r="A113" s="64">
        <v>1160000</v>
      </c>
      <c r="B113" s="65" t="s">
        <v>143</v>
      </c>
      <c r="C113" s="42" t="s">
        <v>14</v>
      </c>
      <c r="D113" s="43">
        <f>D114+D117</f>
        <v>6000</v>
      </c>
      <c r="E113" s="43">
        <f t="shared" ref="E113:J113" si="21">E114+E117</f>
        <v>0</v>
      </c>
      <c r="F113" s="84">
        <f t="shared" si="21"/>
        <v>6000</v>
      </c>
      <c r="G113" s="84">
        <f t="shared" si="21"/>
        <v>1200</v>
      </c>
      <c r="H113" s="84">
        <f t="shared" si="21"/>
        <v>2700</v>
      </c>
      <c r="I113" s="84">
        <f t="shared" si="21"/>
        <v>4200</v>
      </c>
      <c r="J113" s="84">
        <f t="shared" si="21"/>
        <v>6000</v>
      </c>
      <c r="K113" s="50"/>
    </row>
    <row r="114" spans="1:11" s="1" customFormat="1" ht="40.5" hidden="1" x14ac:dyDescent="0.25">
      <c r="A114" s="37">
        <v>1161000</v>
      </c>
      <c r="B114" s="55" t="s">
        <v>241</v>
      </c>
      <c r="C114" s="66" t="s">
        <v>14</v>
      </c>
      <c r="D114" s="43">
        <f>D115+D116</f>
        <v>0</v>
      </c>
      <c r="E114" s="43">
        <f t="shared" ref="E114:J114" si="22">E115+E116</f>
        <v>0</v>
      </c>
      <c r="F114" s="84">
        <f t="shared" si="22"/>
        <v>0</v>
      </c>
      <c r="G114" s="84">
        <f t="shared" si="22"/>
        <v>0</v>
      </c>
      <c r="H114" s="84">
        <f t="shared" si="22"/>
        <v>0</v>
      </c>
      <c r="I114" s="84">
        <f t="shared" si="22"/>
        <v>0</v>
      </c>
      <c r="J114" s="84">
        <f t="shared" si="22"/>
        <v>0</v>
      </c>
      <c r="K114" s="50"/>
    </row>
    <row r="115" spans="1:11" s="1" customFormat="1" ht="18.75" hidden="1" customHeight="1" x14ac:dyDescent="0.25">
      <c r="A115" s="37">
        <v>1161100</v>
      </c>
      <c r="B115" s="67" t="s">
        <v>242</v>
      </c>
      <c r="C115" s="57">
        <v>471100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18.75" hidden="1" customHeight="1" x14ac:dyDescent="0.25">
      <c r="A116" s="37">
        <v>1161200</v>
      </c>
      <c r="B116" s="67" t="s">
        <v>243</v>
      </c>
      <c r="C116" s="57">
        <v>471200</v>
      </c>
      <c r="D116" s="51"/>
      <c r="E116" s="51"/>
      <c r="F116" s="85"/>
      <c r="G116" s="85"/>
      <c r="H116" s="85"/>
      <c r="I116" s="85"/>
      <c r="J116" s="85"/>
      <c r="K116" s="50"/>
    </row>
    <row r="117" spans="1:11" s="1" customFormat="1" ht="24.75" customHeight="1" x14ac:dyDescent="0.25">
      <c r="A117" s="37">
        <v>1162000</v>
      </c>
      <c r="B117" s="55" t="s">
        <v>244</v>
      </c>
      <c r="C117" s="66" t="s">
        <v>14</v>
      </c>
      <c r="D117" s="43">
        <f>D118+D119+D120+D121+D122+D123+D124+D125+D126</f>
        <v>6000</v>
      </c>
      <c r="E117" s="43">
        <f t="shared" ref="E117:J117" si="23">E118+E119+E120+E121+E122+E123+E124+E125+E126</f>
        <v>0</v>
      </c>
      <c r="F117" s="84">
        <f t="shared" si="23"/>
        <v>6000</v>
      </c>
      <c r="G117" s="84">
        <f t="shared" si="23"/>
        <v>1200</v>
      </c>
      <c r="H117" s="84">
        <f t="shared" si="23"/>
        <v>2700</v>
      </c>
      <c r="I117" s="84">
        <f t="shared" si="23"/>
        <v>4200</v>
      </c>
      <c r="J117" s="84">
        <f t="shared" si="23"/>
        <v>6000</v>
      </c>
      <c r="K117" s="50"/>
    </row>
    <row r="118" spans="1:11" s="1" customFormat="1" ht="21.75" hidden="1" customHeight="1" x14ac:dyDescent="0.25">
      <c r="A118" s="37">
        <v>1162100</v>
      </c>
      <c r="B118" s="67" t="s">
        <v>245</v>
      </c>
      <c r="C118" s="48" t="s">
        <v>96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1162200</v>
      </c>
      <c r="B119" s="67" t="s">
        <v>246</v>
      </c>
      <c r="C119" s="48" t="s">
        <v>97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1162300</v>
      </c>
      <c r="B120" s="67" t="s">
        <v>247</v>
      </c>
      <c r="C120" s="48" t="s">
        <v>98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1162400</v>
      </c>
      <c r="B121" s="67" t="s">
        <v>248</v>
      </c>
      <c r="C121" s="48" t="s">
        <v>99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1162500</v>
      </c>
      <c r="B122" s="67" t="s">
        <v>249</v>
      </c>
      <c r="C122" s="48" t="s">
        <v>100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1162600</v>
      </c>
      <c r="B123" s="67" t="s">
        <v>250</v>
      </c>
      <c r="C123" s="48" t="s">
        <v>101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1162700</v>
      </c>
      <c r="B124" s="67" t="s">
        <v>251</v>
      </c>
      <c r="C124" s="48" t="s">
        <v>102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hidden="1" customHeight="1" x14ac:dyDescent="0.25">
      <c r="A125" s="37">
        <v>1162800</v>
      </c>
      <c r="B125" s="67" t="s">
        <v>252</v>
      </c>
      <c r="C125" s="48" t="s">
        <v>48</v>
      </c>
      <c r="D125" s="51"/>
      <c r="E125" s="51"/>
      <c r="F125" s="51"/>
      <c r="G125" s="51"/>
      <c r="H125" s="51"/>
      <c r="I125" s="51"/>
      <c r="J125" s="51"/>
      <c r="K125" s="50"/>
    </row>
    <row r="126" spans="1:11" s="1" customFormat="1" ht="18.75" customHeight="1" x14ac:dyDescent="0.25">
      <c r="A126" s="37">
        <v>1162900</v>
      </c>
      <c r="B126" s="67" t="s">
        <v>253</v>
      </c>
      <c r="C126" s="48" t="s">
        <v>49</v>
      </c>
      <c r="D126" s="51">
        <v>6000</v>
      </c>
      <c r="E126" s="51"/>
      <c r="F126" s="51">
        <v>6000</v>
      </c>
      <c r="G126" s="51">
        <v>1200</v>
      </c>
      <c r="H126" s="51">
        <v>2700</v>
      </c>
      <c r="I126" s="51">
        <v>4200</v>
      </c>
      <c r="J126" s="51">
        <f>+F126</f>
        <v>6000</v>
      </c>
      <c r="K126" s="50"/>
    </row>
    <row r="127" spans="1:11" s="1" customFormat="1" ht="18.75" customHeight="1" x14ac:dyDescent="0.25">
      <c r="A127" s="37">
        <v>1170000</v>
      </c>
      <c r="B127" s="65" t="s">
        <v>50</v>
      </c>
      <c r="C127" s="42" t="s">
        <v>14</v>
      </c>
      <c r="D127" s="84">
        <f>D128+D131+D136+D138+D141+D143+D145</f>
        <v>2412.3000000000002</v>
      </c>
      <c r="E127" s="84">
        <f t="shared" ref="E127:J127" si="24">E128+E131+E136+E138+E141+E143+E145</f>
        <v>0</v>
      </c>
      <c r="F127" s="84">
        <f t="shared" si="24"/>
        <v>2412.3000000000002</v>
      </c>
      <c r="G127" s="84">
        <f t="shared" si="24"/>
        <v>482.4</v>
      </c>
      <c r="H127" s="84">
        <f t="shared" si="24"/>
        <v>1085.5</v>
      </c>
      <c r="I127" s="84">
        <f t="shared" si="24"/>
        <v>1688.6</v>
      </c>
      <c r="J127" s="84">
        <f t="shared" si="24"/>
        <v>2412.3000000000002</v>
      </c>
      <c r="K127" s="50"/>
    </row>
    <row r="128" spans="1:11" s="1" customFormat="1" ht="27" hidden="1" x14ac:dyDescent="0.25">
      <c r="A128" s="37">
        <v>1171000</v>
      </c>
      <c r="B128" s="55" t="s">
        <v>254</v>
      </c>
      <c r="C128" s="42" t="s">
        <v>14</v>
      </c>
      <c r="D128" s="84">
        <f>D129+D130</f>
        <v>0</v>
      </c>
      <c r="E128" s="84">
        <f t="shared" ref="E128:J128" si="25">E129+E130</f>
        <v>0</v>
      </c>
      <c r="F128" s="84">
        <f t="shared" si="25"/>
        <v>0</v>
      </c>
      <c r="G128" s="84">
        <f t="shared" si="25"/>
        <v>0</v>
      </c>
      <c r="H128" s="84">
        <f t="shared" si="25"/>
        <v>0</v>
      </c>
      <c r="I128" s="84">
        <f t="shared" si="25"/>
        <v>0</v>
      </c>
      <c r="J128" s="84">
        <f t="shared" si="25"/>
        <v>0</v>
      </c>
      <c r="K128" s="50"/>
    </row>
    <row r="129" spans="1:11" s="1" customFormat="1" ht="18.75" hidden="1" customHeight="1" x14ac:dyDescent="0.25">
      <c r="A129" s="37">
        <v>1171100</v>
      </c>
      <c r="B129" s="67" t="s">
        <v>255</v>
      </c>
      <c r="C129" s="48" t="s">
        <v>103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18.75" hidden="1" customHeight="1" x14ac:dyDescent="0.25">
      <c r="A130" s="37">
        <v>1171200</v>
      </c>
      <c r="B130" s="67" t="s">
        <v>256</v>
      </c>
      <c r="C130" s="48" t="s">
        <v>104</v>
      </c>
      <c r="D130" s="85"/>
      <c r="E130" s="85"/>
      <c r="F130" s="85"/>
      <c r="G130" s="85"/>
      <c r="H130" s="85"/>
      <c r="I130" s="85"/>
      <c r="J130" s="85"/>
      <c r="K130" s="50"/>
    </row>
    <row r="131" spans="1:11" s="1" customFormat="1" ht="39.75" customHeight="1" x14ac:dyDescent="0.25">
      <c r="A131" s="37">
        <v>1172000</v>
      </c>
      <c r="B131" s="55" t="s">
        <v>257</v>
      </c>
      <c r="C131" s="42" t="s">
        <v>14</v>
      </c>
      <c r="D131" s="84">
        <f>D132+D133+D134+D135</f>
        <v>2412.3000000000002</v>
      </c>
      <c r="E131" s="84">
        <f t="shared" ref="E131:J131" si="26">E132+E133+E134+E135</f>
        <v>0</v>
      </c>
      <c r="F131" s="84">
        <f t="shared" si="26"/>
        <v>2412.3000000000002</v>
      </c>
      <c r="G131" s="84">
        <f t="shared" si="26"/>
        <v>482.4</v>
      </c>
      <c r="H131" s="84">
        <f t="shared" si="26"/>
        <v>1085.5</v>
      </c>
      <c r="I131" s="84">
        <f t="shared" si="26"/>
        <v>1688.6</v>
      </c>
      <c r="J131" s="84">
        <f t="shared" si="26"/>
        <v>2412.3000000000002</v>
      </c>
      <c r="K131" s="50"/>
    </row>
    <row r="132" spans="1:11" s="1" customFormat="1" ht="18.75" hidden="1" customHeight="1" x14ac:dyDescent="0.25">
      <c r="A132" s="37">
        <v>1172100</v>
      </c>
      <c r="B132" s="47" t="s">
        <v>258</v>
      </c>
      <c r="C132" s="48" t="s">
        <v>105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hidden="1" customHeight="1" x14ac:dyDescent="0.25">
      <c r="A133" s="37">
        <v>1172200</v>
      </c>
      <c r="B133" s="47" t="s">
        <v>259</v>
      </c>
      <c r="C133" s="57">
        <v>482200</v>
      </c>
      <c r="D133" s="51"/>
      <c r="E133" s="51"/>
      <c r="F133" s="51"/>
      <c r="G133" s="51"/>
      <c r="H133" s="51"/>
      <c r="I133" s="51"/>
      <c r="J133" s="51"/>
      <c r="K133" s="50"/>
    </row>
    <row r="134" spans="1:11" s="1" customFormat="1" ht="18.75" customHeight="1" x14ac:dyDescent="0.25">
      <c r="A134" s="37">
        <v>1172300</v>
      </c>
      <c r="B134" s="67" t="s">
        <v>260</v>
      </c>
      <c r="C134" s="48" t="s">
        <v>51</v>
      </c>
      <c r="D134" s="49">
        <v>2412.3000000000002</v>
      </c>
      <c r="E134" s="51"/>
      <c r="F134" s="49">
        <v>2412.3000000000002</v>
      </c>
      <c r="G134" s="51">
        <v>482.4</v>
      </c>
      <c r="H134" s="51">
        <v>1085.5</v>
      </c>
      <c r="I134" s="51">
        <v>1688.6</v>
      </c>
      <c r="J134" s="51">
        <f>+F134</f>
        <v>2412.3000000000002</v>
      </c>
      <c r="K134" s="50"/>
    </row>
    <row r="135" spans="1:11" s="1" customFormat="1" ht="30" hidden="1" customHeight="1" x14ac:dyDescent="0.25">
      <c r="A135" s="37">
        <v>1172400</v>
      </c>
      <c r="B135" s="67" t="s">
        <v>261</v>
      </c>
      <c r="C135" s="48" t="s">
        <v>106</v>
      </c>
      <c r="D135" s="51"/>
      <c r="E135" s="51"/>
      <c r="F135" s="51"/>
      <c r="G135" s="51"/>
      <c r="H135" s="51"/>
      <c r="I135" s="51"/>
      <c r="J135" s="51"/>
      <c r="K135" s="50"/>
    </row>
    <row r="136" spans="1:11" s="1" customFormat="1" ht="18.75" hidden="1" customHeight="1" x14ac:dyDescent="0.25">
      <c r="A136" s="37">
        <v>1173000</v>
      </c>
      <c r="B136" s="55" t="s">
        <v>262</v>
      </c>
      <c r="C136" s="42" t="s">
        <v>14</v>
      </c>
      <c r="D136" s="43">
        <f>D137</f>
        <v>0</v>
      </c>
      <c r="E136" s="43">
        <f t="shared" ref="E136:J136" si="27">E137</f>
        <v>0</v>
      </c>
      <c r="F136" s="43">
        <f t="shared" si="27"/>
        <v>0</v>
      </c>
      <c r="G136" s="43">
        <f t="shared" si="27"/>
        <v>0</v>
      </c>
      <c r="H136" s="43">
        <f t="shared" si="27"/>
        <v>0</v>
      </c>
      <c r="I136" s="43">
        <f t="shared" si="27"/>
        <v>0</v>
      </c>
      <c r="J136" s="43">
        <f t="shared" si="27"/>
        <v>0</v>
      </c>
      <c r="K136" s="50"/>
    </row>
    <row r="137" spans="1:11" s="1" customFormat="1" ht="18.75" hidden="1" customHeight="1" x14ac:dyDescent="0.25">
      <c r="A137" s="37">
        <v>1173100</v>
      </c>
      <c r="B137" s="47" t="s">
        <v>263</v>
      </c>
      <c r="C137" s="48" t="s">
        <v>52</v>
      </c>
      <c r="D137" s="51"/>
      <c r="E137" s="51"/>
      <c r="F137" s="51"/>
      <c r="G137" s="51"/>
      <c r="H137" s="51"/>
      <c r="I137" s="51"/>
      <c r="J137" s="51"/>
      <c r="K137" s="50"/>
    </row>
    <row r="138" spans="1:11" s="1" customFormat="1" ht="18.75" hidden="1" customHeight="1" x14ac:dyDescent="0.25">
      <c r="A138" s="37">
        <v>1174000</v>
      </c>
      <c r="B138" s="55" t="s">
        <v>264</v>
      </c>
      <c r="C138" s="42" t="s">
        <v>14</v>
      </c>
      <c r="D138" s="43">
        <f>D139+D140</f>
        <v>0</v>
      </c>
      <c r="E138" s="43">
        <f t="shared" ref="E138:J138" si="28">E139+E140</f>
        <v>0</v>
      </c>
      <c r="F138" s="43">
        <f t="shared" si="28"/>
        <v>0</v>
      </c>
      <c r="G138" s="43">
        <f t="shared" si="28"/>
        <v>0</v>
      </c>
      <c r="H138" s="43">
        <f t="shared" si="28"/>
        <v>0</v>
      </c>
      <c r="I138" s="43">
        <f t="shared" si="28"/>
        <v>0</v>
      </c>
      <c r="J138" s="43">
        <f t="shared" si="28"/>
        <v>0</v>
      </c>
      <c r="K138" s="50"/>
    </row>
    <row r="139" spans="1:11" s="1" customFormat="1" ht="18.75" hidden="1" customHeight="1" x14ac:dyDescent="0.25">
      <c r="A139" s="37">
        <v>1174100</v>
      </c>
      <c r="B139" s="47" t="s">
        <v>265</v>
      </c>
      <c r="C139" s="48" t="s">
        <v>107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1174200</v>
      </c>
      <c r="B140" s="67" t="s">
        <v>266</v>
      </c>
      <c r="C140" s="48" t="s">
        <v>108</v>
      </c>
      <c r="D140" s="51"/>
      <c r="E140" s="51"/>
      <c r="F140" s="51"/>
      <c r="G140" s="51"/>
      <c r="H140" s="51"/>
      <c r="I140" s="51"/>
      <c r="J140" s="51"/>
      <c r="K140" s="50"/>
    </row>
    <row r="141" spans="1:11" s="1" customFormat="1" ht="18.75" hidden="1" customHeight="1" x14ac:dyDescent="0.25">
      <c r="A141" s="37">
        <v>1175000</v>
      </c>
      <c r="B141" s="55" t="s">
        <v>267</v>
      </c>
      <c r="C141" s="42" t="s">
        <v>14</v>
      </c>
      <c r="D141" s="43">
        <f>D142</f>
        <v>0</v>
      </c>
      <c r="E141" s="43">
        <f t="shared" ref="E141:J141" si="29">E142</f>
        <v>0</v>
      </c>
      <c r="F141" s="43">
        <f t="shared" si="29"/>
        <v>0</v>
      </c>
      <c r="G141" s="43">
        <f t="shared" si="29"/>
        <v>0</v>
      </c>
      <c r="H141" s="43">
        <f t="shared" si="29"/>
        <v>0</v>
      </c>
      <c r="I141" s="43">
        <f t="shared" si="29"/>
        <v>0</v>
      </c>
      <c r="J141" s="43">
        <f t="shared" si="29"/>
        <v>0</v>
      </c>
      <c r="K141" s="50"/>
    </row>
    <row r="142" spans="1:11" s="1" customFormat="1" ht="18.75" hidden="1" customHeight="1" x14ac:dyDescent="0.25">
      <c r="A142" s="37">
        <v>1175100</v>
      </c>
      <c r="B142" s="67" t="s">
        <v>268</v>
      </c>
      <c r="C142" s="48" t="s">
        <v>109</v>
      </c>
      <c r="D142" s="51"/>
      <c r="E142" s="51"/>
      <c r="F142" s="51"/>
      <c r="G142" s="51"/>
      <c r="H142" s="51"/>
      <c r="I142" s="51"/>
      <c r="J142" s="51"/>
      <c r="K142" s="50"/>
    </row>
    <row r="143" spans="1:11" s="1" customFormat="1" ht="18.75" customHeight="1" x14ac:dyDescent="0.25">
      <c r="A143" s="37">
        <v>1176000</v>
      </c>
      <c r="B143" s="55" t="s">
        <v>53</v>
      </c>
      <c r="C143" s="42" t="s">
        <v>14</v>
      </c>
      <c r="D143" s="43">
        <f>D144</f>
        <v>0</v>
      </c>
      <c r="E143" s="43">
        <f t="shared" ref="E143:J143" si="30">E144</f>
        <v>0</v>
      </c>
      <c r="F143" s="84">
        <f t="shared" si="30"/>
        <v>0</v>
      </c>
      <c r="G143" s="84">
        <f t="shared" si="30"/>
        <v>0</v>
      </c>
      <c r="H143" s="84">
        <f t="shared" si="30"/>
        <v>0</v>
      </c>
      <c r="I143" s="84">
        <f t="shared" si="30"/>
        <v>0</v>
      </c>
      <c r="J143" s="84">
        <f t="shared" si="30"/>
        <v>0</v>
      </c>
      <c r="K143" s="50"/>
    </row>
    <row r="144" spans="1:11" s="1" customFormat="1" ht="18.75" customHeight="1" x14ac:dyDescent="0.25">
      <c r="A144" s="37">
        <v>1176100</v>
      </c>
      <c r="B144" s="67" t="s">
        <v>269</v>
      </c>
      <c r="C144" s="48" t="s">
        <v>54</v>
      </c>
      <c r="D144" s="51"/>
      <c r="E144" s="51"/>
      <c r="F144" s="51"/>
      <c r="G144" s="51"/>
      <c r="H144" s="51"/>
      <c r="I144" s="51"/>
      <c r="J144" s="51"/>
      <c r="K144" s="50"/>
    </row>
    <row r="145" spans="1:11" s="1" customFormat="1" ht="18.75" customHeight="1" x14ac:dyDescent="0.25">
      <c r="A145" s="37">
        <v>1177000</v>
      </c>
      <c r="B145" s="55" t="s">
        <v>270</v>
      </c>
      <c r="C145" s="42" t="s">
        <v>14</v>
      </c>
      <c r="D145" s="43">
        <f>D146</f>
        <v>0</v>
      </c>
      <c r="E145" s="43">
        <f t="shared" ref="E145:J145" si="31">E146</f>
        <v>0</v>
      </c>
      <c r="F145" s="84">
        <f t="shared" si="31"/>
        <v>0</v>
      </c>
      <c r="G145" s="84">
        <f t="shared" si="31"/>
        <v>0</v>
      </c>
      <c r="H145" s="84">
        <f t="shared" si="31"/>
        <v>0</v>
      </c>
      <c r="I145" s="84">
        <f t="shared" si="31"/>
        <v>0</v>
      </c>
      <c r="J145" s="84">
        <f t="shared" si="31"/>
        <v>0</v>
      </c>
      <c r="K145" s="50"/>
    </row>
    <row r="146" spans="1:11" s="1" customFormat="1" ht="18.75" customHeight="1" x14ac:dyDescent="0.25">
      <c r="A146" s="37">
        <v>1177100</v>
      </c>
      <c r="B146" s="67" t="s">
        <v>271</v>
      </c>
      <c r="C146" s="48" t="s">
        <v>110</v>
      </c>
      <c r="D146" s="51"/>
      <c r="E146" s="51"/>
      <c r="F146" s="51"/>
      <c r="G146" s="51"/>
      <c r="H146" s="51"/>
      <c r="I146" s="51"/>
      <c r="J146" s="51"/>
      <c r="K146" s="50"/>
    </row>
    <row r="147" spans="1:11" s="1" customFormat="1" ht="24.75" customHeight="1" x14ac:dyDescent="0.25">
      <c r="A147" s="81" t="s">
        <v>55</v>
      </c>
      <c r="B147" s="67" t="s">
        <v>272</v>
      </c>
      <c r="C147" s="42" t="s">
        <v>14</v>
      </c>
      <c r="D147" s="68">
        <f>D148+D159+D164+D166</f>
        <v>0</v>
      </c>
      <c r="E147" s="68">
        <f t="shared" ref="E147:J147" si="32">E148+E159+E164+E166</f>
        <v>0</v>
      </c>
      <c r="F147" s="86">
        <f t="shared" si="32"/>
        <v>0</v>
      </c>
      <c r="G147" s="86">
        <f t="shared" si="32"/>
        <v>0</v>
      </c>
      <c r="H147" s="86">
        <f t="shared" si="32"/>
        <v>0</v>
      </c>
      <c r="I147" s="86">
        <f t="shared" si="32"/>
        <v>0</v>
      </c>
      <c r="J147" s="86">
        <f t="shared" si="32"/>
        <v>0</v>
      </c>
      <c r="K147" s="50"/>
    </row>
    <row r="148" spans="1:11" s="1" customFormat="1" ht="24.75" customHeight="1" x14ac:dyDescent="0.25">
      <c r="A148" s="81" t="s">
        <v>56</v>
      </c>
      <c r="B148" s="67" t="s">
        <v>273</v>
      </c>
      <c r="C148" s="42" t="s">
        <v>14</v>
      </c>
      <c r="D148" s="68">
        <f>D149+D150+D151+D152+D153+D154+D155+D156+D157+D158</f>
        <v>0</v>
      </c>
      <c r="E148" s="68">
        <f t="shared" ref="E148:J148" si="33">E149+E150+E151+E152+E153+E154+E155+E156+E157+E158</f>
        <v>0</v>
      </c>
      <c r="F148" s="86">
        <f t="shared" si="33"/>
        <v>0</v>
      </c>
      <c r="G148" s="86">
        <f t="shared" si="33"/>
        <v>0</v>
      </c>
      <c r="H148" s="86">
        <f t="shared" si="33"/>
        <v>0</v>
      </c>
      <c r="I148" s="86">
        <f t="shared" si="33"/>
        <v>0</v>
      </c>
      <c r="J148" s="86">
        <f t="shared" si="33"/>
        <v>0</v>
      </c>
      <c r="K148" s="50"/>
    </row>
    <row r="149" spans="1:11" s="1" customFormat="1" ht="24.75" customHeight="1" x14ac:dyDescent="0.25">
      <c r="A149" s="81" t="s">
        <v>57</v>
      </c>
      <c r="B149" s="67" t="s">
        <v>274</v>
      </c>
      <c r="C149" s="48" t="s">
        <v>58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4.75" customHeight="1" x14ac:dyDescent="0.25">
      <c r="A150" s="81" t="s">
        <v>111</v>
      </c>
      <c r="B150" s="67" t="s">
        <v>275</v>
      </c>
      <c r="C150" s="48" t="s">
        <v>112</v>
      </c>
      <c r="D150" s="51"/>
      <c r="E150" s="69"/>
      <c r="F150" s="51"/>
      <c r="G150" s="69"/>
      <c r="H150" s="51"/>
      <c r="I150" s="69"/>
      <c r="J150" s="51"/>
      <c r="K150" s="50"/>
    </row>
    <row r="151" spans="1:11" s="1" customFormat="1" ht="28.5" x14ac:dyDescent="0.25">
      <c r="A151" s="81" t="s">
        <v>113</v>
      </c>
      <c r="B151" s="67" t="s">
        <v>276</v>
      </c>
      <c r="C151" s="48" t="s">
        <v>114</v>
      </c>
      <c r="D151" s="69"/>
      <c r="E151" s="69"/>
      <c r="F151" s="69"/>
      <c r="G151" s="69"/>
      <c r="H151" s="69"/>
      <c r="I151" s="69"/>
      <c r="J151" s="69"/>
      <c r="K151" s="50"/>
    </row>
    <row r="152" spans="1:11" s="1" customFormat="1" ht="24.75" customHeight="1" x14ac:dyDescent="0.25">
      <c r="A152" s="81" t="s">
        <v>59</v>
      </c>
      <c r="B152" s="67" t="s">
        <v>277</v>
      </c>
      <c r="C152" s="48" t="s">
        <v>60</v>
      </c>
      <c r="D152" s="51"/>
      <c r="E152" s="69"/>
      <c r="F152" s="51"/>
      <c r="G152" s="51"/>
      <c r="H152" s="51"/>
      <c r="I152" s="51"/>
      <c r="J152" s="51"/>
      <c r="K152" s="50"/>
    </row>
    <row r="153" spans="1:11" s="1" customFormat="1" ht="24.75" customHeight="1" x14ac:dyDescent="0.25">
      <c r="A153" s="81" t="s">
        <v>61</v>
      </c>
      <c r="B153" s="67" t="s">
        <v>278</v>
      </c>
      <c r="C153" s="48" t="s">
        <v>62</v>
      </c>
      <c r="D153" s="69"/>
      <c r="E153" s="69"/>
      <c r="F153" s="69"/>
      <c r="G153" s="69"/>
      <c r="H153" s="69"/>
      <c r="I153" s="69"/>
      <c r="J153" s="69"/>
      <c r="K153" s="50"/>
    </row>
    <row r="154" spans="1:11" s="1" customFormat="1" ht="24.75" customHeight="1" x14ac:dyDescent="0.25">
      <c r="A154" s="81" t="s">
        <v>63</v>
      </c>
      <c r="B154" s="67" t="s">
        <v>279</v>
      </c>
      <c r="C154" s="48" t="s">
        <v>64</v>
      </c>
      <c r="D154" s="69"/>
      <c r="E154" s="69"/>
      <c r="F154" s="69"/>
      <c r="G154" s="51"/>
      <c r="H154" s="69"/>
      <c r="I154" s="69"/>
      <c r="J154" s="69"/>
      <c r="K154" s="50"/>
    </row>
    <row r="155" spans="1:11" s="1" customFormat="1" ht="24.75" hidden="1" customHeight="1" x14ac:dyDescent="0.25">
      <c r="A155" s="81" t="s">
        <v>115</v>
      </c>
      <c r="B155" s="67" t="s">
        <v>280</v>
      </c>
      <c r="C155" s="48" t="s">
        <v>116</v>
      </c>
      <c r="D155" s="51"/>
      <c r="E155" s="69"/>
      <c r="F155" s="51"/>
      <c r="G155" s="69"/>
      <c r="H155" s="51"/>
      <c r="I155" s="69"/>
      <c r="J155" s="51"/>
      <c r="K155" s="50"/>
    </row>
    <row r="156" spans="1:11" s="1" customFormat="1" ht="24.75" customHeight="1" x14ac:dyDescent="0.25">
      <c r="A156" s="81" t="s">
        <v>65</v>
      </c>
      <c r="B156" s="67" t="s">
        <v>281</v>
      </c>
      <c r="C156" s="48" t="s">
        <v>66</v>
      </c>
      <c r="D156" s="69"/>
      <c r="E156" s="69"/>
      <c r="F156" s="69"/>
      <c r="G156" s="69"/>
      <c r="H156" s="69"/>
      <c r="I156" s="69"/>
      <c r="J156" s="69"/>
      <c r="K156" s="50"/>
    </row>
    <row r="157" spans="1:11" s="1" customFormat="1" ht="24.75" hidden="1" customHeight="1" x14ac:dyDescent="0.25">
      <c r="A157" s="64" t="s">
        <v>117</v>
      </c>
      <c r="B157" s="83" t="s">
        <v>282</v>
      </c>
      <c r="C157" s="57" t="s">
        <v>118</v>
      </c>
      <c r="D157" s="51"/>
      <c r="E157" s="69"/>
      <c r="F157" s="51"/>
      <c r="G157" s="69"/>
      <c r="H157" s="51"/>
      <c r="I157" s="69"/>
      <c r="J157" s="51"/>
      <c r="K157" s="50"/>
    </row>
    <row r="158" spans="1:11" s="1" customFormat="1" ht="24.75" customHeight="1" x14ac:dyDescent="0.25">
      <c r="A158" s="64" t="s">
        <v>119</v>
      </c>
      <c r="B158" s="83" t="s">
        <v>283</v>
      </c>
      <c r="C158" s="57" t="s">
        <v>120</v>
      </c>
      <c r="D158" s="69"/>
      <c r="E158" s="69"/>
      <c r="F158" s="69"/>
      <c r="G158" s="69"/>
      <c r="H158" s="69"/>
      <c r="I158" s="69"/>
      <c r="J158" s="69"/>
      <c r="K158" s="50"/>
    </row>
    <row r="159" spans="1:11" s="1" customFormat="1" ht="24.75" hidden="1" customHeight="1" x14ac:dyDescent="0.25">
      <c r="A159" s="81" t="s">
        <v>121</v>
      </c>
      <c r="B159" s="65" t="s">
        <v>284</v>
      </c>
      <c r="C159" s="66" t="s">
        <v>14</v>
      </c>
      <c r="D159" s="43">
        <f>D160+D161+D162+D163</f>
        <v>0</v>
      </c>
      <c r="E159" s="43">
        <f t="shared" ref="E159:J159" si="34">E160+E161+E162+E163</f>
        <v>0</v>
      </c>
      <c r="F159" s="43">
        <f t="shared" si="34"/>
        <v>0</v>
      </c>
      <c r="G159" s="43">
        <f t="shared" si="34"/>
        <v>0</v>
      </c>
      <c r="H159" s="43">
        <f t="shared" si="34"/>
        <v>0</v>
      </c>
      <c r="I159" s="43">
        <f t="shared" si="34"/>
        <v>0</v>
      </c>
      <c r="J159" s="43">
        <f t="shared" si="34"/>
        <v>0</v>
      </c>
      <c r="K159" s="50"/>
    </row>
    <row r="160" spans="1:11" ht="24.75" hidden="1" customHeight="1" x14ac:dyDescent="0.25">
      <c r="A160" s="81" t="s">
        <v>122</v>
      </c>
      <c r="B160" s="47" t="s">
        <v>285</v>
      </c>
      <c r="C160" s="48" t="s">
        <v>123</v>
      </c>
      <c r="D160" s="69"/>
      <c r="E160" s="69"/>
      <c r="F160" s="69"/>
      <c r="G160" s="69"/>
      <c r="H160" s="69"/>
      <c r="I160" s="69"/>
      <c r="J160" s="69"/>
      <c r="K160" s="50"/>
    </row>
    <row r="161" spans="1:11" ht="24.75" hidden="1" customHeight="1" x14ac:dyDescent="0.25">
      <c r="A161" s="81" t="s">
        <v>124</v>
      </c>
      <c r="B161" s="47" t="s">
        <v>286</v>
      </c>
      <c r="C161" s="48" t="s">
        <v>125</v>
      </c>
      <c r="D161" s="51"/>
      <c r="E161" s="69"/>
      <c r="F161" s="51"/>
      <c r="G161" s="69"/>
      <c r="H161" s="51"/>
      <c r="I161" s="69"/>
      <c r="J161" s="51"/>
      <c r="K161" s="50"/>
    </row>
    <row r="162" spans="1:11" ht="28.5" hidden="1" x14ac:dyDescent="0.25">
      <c r="A162" s="81" t="s">
        <v>126</v>
      </c>
      <c r="B162" s="67" t="s">
        <v>287</v>
      </c>
      <c r="C162" s="48" t="s">
        <v>127</v>
      </c>
      <c r="D162" s="51"/>
      <c r="E162" s="69"/>
      <c r="F162" s="51"/>
      <c r="G162" s="69"/>
      <c r="H162" s="51"/>
      <c r="I162" s="69"/>
      <c r="J162" s="51"/>
      <c r="K162" s="50"/>
    </row>
    <row r="163" spans="1:11" ht="24.75" hidden="1" customHeight="1" x14ac:dyDescent="0.25">
      <c r="A163" s="81" t="s">
        <v>128</v>
      </c>
      <c r="B163" s="67" t="s">
        <v>288</v>
      </c>
      <c r="C163" s="48" t="s">
        <v>129</v>
      </c>
      <c r="D163" s="70"/>
      <c r="E163" s="69"/>
      <c r="F163" s="70"/>
      <c r="G163" s="69"/>
      <c r="H163" s="70"/>
      <c r="I163" s="69"/>
      <c r="J163" s="70"/>
      <c r="K163" s="50"/>
    </row>
    <row r="164" spans="1:11" ht="24.75" hidden="1" customHeight="1" x14ac:dyDescent="0.25">
      <c r="A164" s="81" t="s">
        <v>130</v>
      </c>
      <c r="B164" s="65" t="s">
        <v>289</v>
      </c>
      <c r="C164" s="66" t="s">
        <v>14</v>
      </c>
      <c r="D164" s="43">
        <f>D165</f>
        <v>0</v>
      </c>
      <c r="E164" s="43">
        <f t="shared" ref="E164:J164" si="35">E165</f>
        <v>0</v>
      </c>
      <c r="F164" s="43">
        <f t="shared" si="35"/>
        <v>0</v>
      </c>
      <c r="G164" s="43">
        <f t="shared" si="35"/>
        <v>0</v>
      </c>
      <c r="H164" s="43">
        <f t="shared" si="35"/>
        <v>0</v>
      </c>
      <c r="I164" s="43">
        <f t="shared" si="35"/>
        <v>0</v>
      </c>
      <c r="J164" s="43">
        <f t="shared" si="35"/>
        <v>0</v>
      </c>
      <c r="K164" s="50"/>
    </row>
    <row r="165" spans="1:11" ht="24.75" hidden="1" customHeight="1" x14ac:dyDescent="0.25">
      <c r="A165" s="81" t="s">
        <v>131</v>
      </c>
      <c r="B165" s="47" t="s">
        <v>290</v>
      </c>
      <c r="C165" s="48" t="s">
        <v>132</v>
      </c>
      <c r="D165" s="51"/>
      <c r="E165" s="69"/>
      <c r="F165" s="51"/>
      <c r="G165" s="69"/>
      <c r="H165" s="51"/>
      <c r="I165" s="69"/>
      <c r="J165" s="51"/>
      <c r="K165" s="50"/>
    </row>
    <row r="166" spans="1:11" ht="24.75" hidden="1" customHeight="1" x14ac:dyDescent="0.25">
      <c r="A166" s="82" t="s">
        <v>133</v>
      </c>
      <c r="B166" s="71" t="s">
        <v>291</v>
      </c>
      <c r="C166" s="66" t="s">
        <v>14</v>
      </c>
      <c r="D166" s="43">
        <f>D167+D168+D169+D170</f>
        <v>0</v>
      </c>
      <c r="E166" s="43">
        <f t="shared" ref="E166:J166" si="36">E167+E168+E169+E170</f>
        <v>0</v>
      </c>
      <c r="F166" s="43">
        <f t="shared" si="36"/>
        <v>0</v>
      </c>
      <c r="G166" s="43">
        <f t="shared" si="36"/>
        <v>0</v>
      </c>
      <c r="H166" s="43">
        <f t="shared" si="36"/>
        <v>0</v>
      </c>
      <c r="I166" s="43">
        <f t="shared" si="36"/>
        <v>0</v>
      </c>
      <c r="J166" s="43">
        <f t="shared" si="36"/>
        <v>0</v>
      </c>
      <c r="K166" s="50"/>
    </row>
    <row r="167" spans="1:11" ht="24.75" hidden="1" customHeight="1" x14ac:dyDescent="0.25">
      <c r="A167" s="81" t="s">
        <v>134</v>
      </c>
      <c r="B167" s="47" t="s">
        <v>292</v>
      </c>
      <c r="C167" s="48" t="s">
        <v>135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136</v>
      </c>
      <c r="B168" s="47" t="s">
        <v>293</v>
      </c>
      <c r="C168" s="48" t="s">
        <v>137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81" t="s">
        <v>138</v>
      </c>
      <c r="B169" s="67" t="s">
        <v>294</v>
      </c>
      <c r="C169" s="48" t="s">
        <v>139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hidden="1" customHeight="1" x14ac:dyDescent="0.25">
      <c r="A170" s="64">
        <v>1244000</v>
      </c>
      <c r="B170" s="72" t="s">
        <v>295</v>
      </c>
      <c r="C170" s="48" t="s">
        <v>140</v>
      </c>
      <c r="D170" s="51"/>
      <c r="E170" s="69"/>
      <c r="F170" s="51"/>
      <c r="G170" s="69"/>
      <c r="H170" s="51"/>
      <c r="I170" s="69"/>
      <c r="J170" s="51"/>
      <c r="K170" s="50"/>
    </row>
    <row r="171" spans="1:11" ht="24.75" customHeight="1" x14ac:dyDescent="0.25">
      <c r="A171" s="37">
        <v>1000000</v>
      </c>
      <c r="B171" s="73" t="s">
        <v>141</v>
      </c>
      <c r="C171" s="66" t="s">
        <v>14</v>
      </c>
      <c r="D171" s="84">
        <f t="shared" ref="D171:J171" si="37">D147+D30</f>
        <v>345587</v>
      </c>
      <c r="E171" s="84">
        <f t="shared" si="37"/>
        <v>0</v>
      </c>
      <c r="F171" s="84">
        <f t="shared" si="37"/>
        <v>345587</v>
      </c>
      <c r="G171" s="84">
        <f t="shared" si="37"/>
        <v>47480.3</v>
      </c>
      <c r="H171" s="84">
        <f t="shared" si="37"/>
        <v>132524.79999999999</v>
      </c>
      <c r="I171" s="84">
        <f t="shared" si="37"/>
        <v>235746.5</v>
      </c>
      <c r="J171" s="84">
        <f t="shared" si="37"/>
        <v>345587</v>
      </c>
      <c r="K171" s="50"/>
    </row>
    <row r="172" spans="1:11" ht="18" customHeight="1" x14ac:dyDescent="0.25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</row>
    <row r="173" spans="1:11" ht="13.5" customHeight="1" x14ac:dyDescent="0.25">
      <c r="A173" s="127" t="s">
        <v>315</v>
      </c>
      <c r="B173" s="127"/>
      <c r="C173" s="127"/>
      <c r="D173" s="127"/>
      <c r="E173" s="127"/>
      <c r="F173" s="127"/>
      <c r="G173" s="127"/>
      <c r="H173" s="127"/>
      <c r="I173" s="127"/>
      <c r="J173" s="127"/>
    </row>
    <row r="174" spans="1:11" ht="14.25" x14ac:dyDescent="0.25">
      <c r="A174" s="135"/>
      <c r="B174" s="135"/>
      <c r="C174" s="135"/>
      <c r="D174" s="135"/>
      <c r="E174" s="135"/>
      <c r="F174" s="135"/>
      <c r="G174" s="135"/>
      <c r="H174" s="135"/>
      <c r="I174" s="135"/>
      <c r="J174" s="135"/>
    </row>
    <row r="175" spans="1:11" ht="24.75" customHeight="1" x14ac:dyDescent="0.3">
      <c r="A175" s="147" t="s">
        <v>308</v>
      </c>
      <c r="B175" s="147"/>
      <c r="C175" s="145"/>
      <c r="D175" s="145"/>
      <c r="E175" s="145"/>
      <c r="F175" s="146" t="s">
        <v>309</v>
      </c>
      <c r="G175" s="146"/>
      <c r="H175" s="146"/>
      <c r="I175" s="74"/>
      <c r="J175" s="74"/>
    </row>
    <row r="176" spans="1:11" ht="16.5" x14ac:dyDescent="0.25">
      <c r="A176" s="91" t="s">
        <v>147</v>
      </c>
      <c r="B176" s="88"/>
      <c r="C176" s="149" t="s">
        <v>67</v>
      </c>
      <c r="D176" s="149"/>
      <c r="E176" s="149"/>
      <c r="F176" s="148" t="s">
        <v>68</v>
      </c>
      <c r="G176" s="148"/>
      <c r="H176" s="148"/>
      <c r="J176" s="88"/>
    </row>
    <row r="177" spans="1:10" ht="18.75" customHeight="1" x14ac:dyDescent="0.25">
      <c r="A177" s="92" t="s">
        <v>69</v>
      </c>
      <c r="B177" s="89"/>
      <c r="C177" s="92"/>
      <c r="D177" s="89"/>
      <c r="E177" s="89"/>
      <c r="F177" s="89"/>
      <c r="G177" s="89"/>
      <c r="H177" s="89"/>
      <c r="I177" s="89"/>
      <c r="J177" s="89"/>
    </row>
    <row r="178" spans="1:10" ht="29.25" customHeight="1" x14ac:dyDescent="0.3">
      <c r="A178" s="147" t="s">
        <v>310</v>
      </c>
      <c r="B178" s="147"/>
      <c r="C178" s="145"/>
      <c r="D178" s="145"/>
      <c r="E178" s="145"/>
      <c r="F178" s="146" t="s">
        <v>311</v>
      </c>
      <c r="G178" s="146"/>
      <c r="H178" s="146"/>
      <c r="I178" s="74"/>
      <c r="J178" s="74"/>
    </row>
    <row r="179" spans="1:10" ht="16.5" x14ac:dyDescent="0.25">
      <c r="A179" s="91" t="s">
        <v>148</v>
      </c>
      <c r="B179" s="90"/>
      <c r="C179" s="149" t="s">
        <v>67</v>
      </c>
      <c r="D179" s="149"/>
      <c r="E179" s="149"/>
      <c r="F179" s="148" t="s">
        <v>68</v>
      </c>
      <c r="G179" s="148"/>
      <c r="H179" s="148"/>
      <c r="J179" s="8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  <row r="6833" spans="1:7" x14ac:dyDescent="0.25">
      <c r="A6833" s="80"/>
      <c r="B6833" s="77"/>
      <c r="D6833" s="78"/>
      <c r="E6833" s="78"/>
      <c r="F6833" s="78"/>
      <c r="G6833" s="78"/>
    </row>
  </sheetData>
  <mergeCells count="42">
    <mergeCell ref="A8:J8"/>
    <mergeCell ref="H2:J2"/>
    <mergeCell ref="H3:J3"/>
    <mergeCell ref="H4:J4"/>
    <mergeCell ref="A5:J5"/>
    <mergeCell ref="A7:J7"/>
    <mergeCell ref="H1:J1"/>
    <mergeCell ref="A172:J172"/>
    <mergeCell ref="A173:J173"/>
    <mergeCell ref="G20:J20"/>
    <mergeCell ref="A10:J10"/>
    <mergeCell ref="A11:J11"/>
    <mergeCell ref="A12:J12"/>
    <mergeCell ref="A13:J13"/>
    <mergeCell ref="A14:J14"/>
    <mergeCell ref="A15:J15"/>
    <mergeCell ref="A17:D17"/>
    <mergeCell ref="G17:J17"/>
    <mergeCell ref="A18:D18"/>
    <mergeCell ref="A19:B19"/>
    <mergeCell ref="G19:J19"/>
    <mergeCell ref="A24:B24"/>
    <mergeCell ref="C179:E179"/>
    <mergeCell ref="F179:H179"/>
    <mergeCell ref="A175:B175"/>
    <mergeCell ref="C175:E175"/>
    <mergeCell ref="F175:H175"/>
    <mergeCell ref="C176:E176"/>
    <mergeCell ref="F176:H176"/>
    <mergeCell ref="A178:B178"/>
    <mergeCell ref="C178:E178"/>
    <mergeCell ref="F178:H178"/>
    <mergeCell ref="A174:J174"/>
    <mergeCell ref="A21:C21"/>
    <mergeCell ref="A22:B22"/>
    <mergeCell ref="A23:C23"/>
    <mergeCell ref="G23:J23"/>
    <mergeCell ref="G25:J25"/>
    <mergeCell ref="D27:E27"/>
    <mergeCell ref="F27:F28"/>
    <mergeCell ref="G27:J27"/>
    <mergeCell ref="A25:C2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3"/>
  <sheetViews>
    <sheetView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19" t="s">
        <v>319</v>
      </c>
      <c r="I1" s="119"/>
      <c r="J1" s="119"/>
    </row>
    <row r="2" spans="1:10" ht="59.25" customHeight="1" x14ac:dyDescent="0.25">
      <c r="H2" s="119" t="s">
        <v>312</v>
      </c>
      <c r="I2" s="119"/>
      <c r="J2" s="119"/>
    </row>
    <row r="3" spans="1:10" ht="94.5" customHeight="1" x14ac:dyDescent="0.25">
      <c r="H3" s="119" t="s">
        <v>145</v>
      </c>
      <c r="I3" s="119"/>
      <c r="J3" s="119"/>
    </row>
    <row r="4" spans="1:10" ht="10.5" customHeight="1" x14ac:dyDescent="0.25">
      <c r="H4" s="121"/>
      <c r="I4" s="121"/>
      <c r="J4" s="121"/>
    </row>
    <row r="5" spans="1:10" ht="20.25" x14ac:dyDescent="0.35">
      <c r="A5" s="122" t="s">
        <v>146</v>
      </c>
      <c r="B5" s="122"/>
      <c r="C5" s="122"/>
      <c r="D5" s="122"/>
      <c r="E5" s="122"/>
      <c r="F5" s="122"/>
      <c r="G5" s="122"/>
      <c r="H5" s="122"/>
      <c r="I5" s="122"/>
      <c r="J5" s="122"/>
    </row>
    <row r="6" spans="1:10" x14ac:dyDescent="0.25">
      <c r="B6" s="4"/>
      <c r="C6" s="5"/>
    </row>
    <row r="7" spans="1:10" ht="33" customHeight="1" x14ac:dyDescent="0.25">
      <c r="A7" s="123" t="s">
        <v>307</v>
      </c>
      <c r="B7" s="123"/>
      <c r="C7" s="123"/>
      <c r="D7" s="123"/>
      <c r="E7" s="123"/>
      <c r="F7" s="123"/>
      <c r="G7" s="123"/>
      <c r="H7" s="123"/>
      <c r="I7" s="123"/>
      <c r="J7" s="123"/>
    </row>
    <row r="8" spans="1:10" s="1" customFormat="1" ht="9.75" customHeight="1" x14ac:dyDescent="0.25">
      <c r="A8" s="120" t="s">
        <v>149</v>
      </c>
      <c r="B8" s="120"/>
      <c r="C8" s="120"/>
      <c r="D8" s="120"/>
      <c r="E8" s="120"/>
      <c r="F8" s="120"/>
      <c r="G8" s="120"/>
      <c r="H8" s="120"/>
      <c r="I8" s="120"/>
      <c r="J8" s="120"/>
    </row>
    <row r="9" spans="1:10" ht="14.25" customHeight="1" x14ac:dyDescent="0.25">
      <c r="B9" s="6"/>
      <c r="C9" s="100"/>
      <c r="D9" s="6"/>
      <c r="E9" s="6"/>
      <c r="F9" s="6"/>
      <c r="G9" s="6"/>
      <c r="H9" s="8"/>
    </row>
    <row r="10" spans="1:10" ht="25.5" customHeight="1" x14ac:dyDescent="0.3">
      <c r="A10" s="125" t="s">
        <v>300</v>
      </c>
      <c r="B10" s="125"/>
      <c r="C10" s="125"/>
      <c r="D10" s="125"/>
      <c r="E10" s="125"/>
      <c r="F10" s="125"/>
      <c r="G10" s="125"/>
      <c r="H10" s="125"/>
      <c r="I10" s="125"/>
      <c r="J10" s="125"/>
    </row>
    <row r="11" spans="1:10" ht="21" customHeight="1" x14ac:dyDescent="0.25">
      <c r="A11" s="126" t="s">
        <v>297</v>
      </c>
      <c r="B11" s="126"/>
      <c r="C11" s="126"/>
      <c r="D11" s="126"/>
      <c r="E11" s="126"/>
      <c r="F11" s="126"/>
      <c r="G11" s="126"/>
      <c r="H11" s="126"/>
      <c r="I11" s="126"/>
      <c r="J11" s="126"/>
    </row>
    <row r="12" spans="1:10" ht="27" customHeight="1" x14ac:dyDescent="0.25">
      <c r="A12" s="127" t="s">
        <v>317</v>
      </c>
      <c r="B12" s="127"/>
      <c r="C12" s="127"/>
      <c r="D12" s="127"/>
      <c r="E12" s="127"/>
      <c r="F12" s="127"/>
      <c r="G12" s="127"/>
      <c r="H12" s="127"/>
      <c r="I12" s="127"/>
      <c r="J12" s="127"/>
    </row>
    <row r="13" spans="1:10" ht="24.75" customHeight="1" x14ac:dyDescent="0.45">
      <c r="A13" s="128" t="s">
        <v>150</v>
      </c>
      <c r="B13" s="128"/>
      <c r="C13" s="128"/>
      <c r="D13" s="128"/>
      <c r="E13" s="128"/>
      <c r="F13" s="128"/>
      <c r="G13" s="128"/>
      <c r="H13" s="128"/>
      <c r="I13" s="128"/>
      <c r="J13" s="128"/>
    </row>
    <row r="14" spans="1:10" s="9" customFormat="1" ht="18" customHeight="1" x14ac:dyDescent="0.3">
      <c r="A14" s="129" t="s">
        <v>151</v>
      </c>
      <c r="B14" s="129"/>
      <c r="C14" s="129"/>
      <c r="D14" s="129"/>
      <c r="E14" s="129"/>
      <c r="F14" s="129"/>
      <c r="G14" s="129"/>
      <c r="H14" s="129"/>
      <c r="I14" s="129"/>
      <c r="J14" s="129"/>
    </row>
    <row r="15" spans="1:10" s="10" customFormat="1" ht="16.5" customHeight="1" x14ac:dyDescent="0.25">
      <c r="A15" s="130" t="s">
        <v>302</v>
      </c>
      <c r="B15" s="130"/>
      <c r="C15" s="130"/>
      <c r="D15" s="130"/>
      <c r="E15" s="130"/>
      <c r="F15" s="130"/>
      <c r="G15" s="130"/>
      <c r="H15" s="130"/>
      <c r="I15" s="130"/>
      <c r="J15" s="130"/>
    </row>
    <row r="16" spans="1:10" s="10" customFormat="1" ht="27" customHeight="1" x14ac:dyDescent="0.3">
      <c r="A16" s="100"/>
      <c r="B16" s="101"/>
      <c r="C16" s="12"/>
      <c r="D16" s="101"/>
      <c r="E16" s="101"/>
      <c r="F16" s="101"/>
      <c r="G16" s="13"/>
      <c r="H16" s="13"/>
      <c r="I16" s="101"/>
      <c r="J16" s="101"/>
    </row>
    <row r="17" spans="1:21" s="15" customFormat="1" ht="30.75" customHeight="1" thickBot="1" x14ac:dyDescent="0.3">
      <c r="A17" s="131" t="s">
        <v>304</v>
      </c>
      <c r="B17" s="131"/>
      <c r="C17" s="131"/>
      <c r="D17" s="131"/>
      <c r="E17" s="14"/>
      <c r="G17" s="132" t="s">
        <v>158</v>
      </c>
      <c r="H17" s="132"/>
      <c r="I17" s="132"/>
      <c r="J17" s="132"/>
    </row>
    <row r="18" spans="1:21" s="17" customFormat="1" ht="15.75" customHeight="1" thickBot="1" x14ac:dyDescent="0.3">
      <c r="A18" s="133" t="s">
        <v>313</v>
      </c>
      <c r="B18" s="133"/>
      <c r="C18" s="133"/>
      <c r="D18" s="133"/>
      <c r="G18" s="29" t="s">
        <v>159</v>
      </c>
      <c r="H18" s="19" t="s">
        <v>0</v>
      </c>
      <c r="I18" s="20" t="s">
        <v>0</v>
      </c>
      <c r="J18" s="21" t="s">
        <v>1</v>
      </c>
    </row>
    <row r="19" spans="1:21" s="98" customFormat="1" ht="72" customHeight="1" thickBot="1" x14ac:dyDescent="0.3">
      <c r="A19" s="131" t="s">
        <v>153</v>
      </c>
      <c r="B19" s="131"/>
      <c r="C19" s="79"/>
      <c r="D19" s="10"/>
      <c r="G19" s="134" t="s">
        <v>305</v>
      </c>
      <c r="H19" s="134"/>
      <c r="I19" s="134"/>
      <c r="J19" s="134"/>
      <c r="N19" s="98" t="s">
        <v>298</v>
      </c>
      <c r="U19" s="98" t="s">
        <v>299</v>
      </c>
    </row>
    <row r="20" spans="1:21" s="98" customFormat="1" ht="12.75" customHeight="1" thickBot="1" x14ac:dyDescent="0.3">
      <c r="A20" s="79" t="s">
        <v>152</v>
      </c>
      <c r="C20" s="23"/>
      <c r="D20" s="24"/>
      <c r="E20" s="25"/>
      <c r="F20" s="25"/>
      <c r="G20" s="124"/>
      <c r="H20" s="124"/>
      <c r="I20" s="124"/>
      <c r="J20" s="124"/>
    </row>
    <row r="21" spans="1:21" s="17" customFormat="1" ht="15.75" customHeight="1" thickBot="1" x14ac:dyDescent="0.3">
      <c r="A21" s="136" t="s">
        <v>154</v>
      </c>
      <c r="B21" s="136"/>
      <c r="C21" s="136"/>
      <c r="G21" s="17" t="s">
        <v>162</v>
      </c>
      <c r="I21" s="26" t="s">
        <v>306</v>
      </c>
    </row>
    <row r="22" spans="1:21" s="17" customFormat="1" ht="12.75" customHeight="1" x14ac:dyDescent="0.25">
      <c r="A22" s="137" t="s">
        <v>155</v>
      </c>
      <c r="B22" s="137"/>
      <c r="C22" s="28"/>
      <c r="F22" s="27"/>
      <c r="G22" s="18" t="s">
        <v>163</v>
      </c>
    </row>
    <row r="23" spans="1:21" s="17" customFormat="1" ht="38.25" customHeight="1" thickBot="1" x14ac:dyDescent="0.3">
      <c r="A23" s="138" t="s">
        <v>296</v>
      </c>
      <c r="B23" s="138"/>
      <c r="C23" s="138"/>
      <c r="D23" s="102"/>
      <c r="E23" s="16"/>
      <c r="G23" s="136" t="s">
        <v>160</v>
      </c>
      <c r="H23" s="136"/>
      <c r="I23" s="136"/>
      <c r="J23" s="136"/>
    </row>
    <row r="24" spans="1:21" s="27" customFormat="1" ht="15.75" customHeight="1" thickBot="1" x14ac:dyDescent="0.3">
      <c r="A24" s="123" t="s">
        <v>156</v>
      </c>
      <c r="B24" s="123"/>
      <c r="C24" s="28"/>
      <c r="D24" s="87"/>
      <c r="E24" s="18"/>
      <c r="H24" s="30" t="s">
        <v>2</v>
      </c>
      <c r="I24" s="31" t="s">
        <v>3</v>
      </c>
      <c r="J24" s="32" t="s">
        <v>4</v>
      </c>
    </row>
    <row r="25" spans="1:21" s="27" customFormat="1" ht="16.5" customHeight="1" thickBot="1" x14ac:dyDescent="0.3">
      <c r="A25" s="136" t="s">
        <v>157</v>
      </c>
      <c r="B25" s="136"/>
      <c r="C25" s="136"/>
      <c r="E25" s="26" t="s">
        <v>2</v>
      </c>
      <c r="G25" s="139" t="s">
        <v>161</v>
      </c>
      <c r="H25" s="139"/>
      <c r="I25" s="139"/>
      <c r="J25" s="139"/>
    </row>
    <row r="26" spans="1:21" s="27" customFormat="1" ht="12.75" customHeight="1" x14ac:dyDescent="0.25">
      <c r="A26" s="79"/>
      <c r="B26" s="18"/>
      <c r="C26" s="33"/>
      <c r="E26" s="34"/>
      <c r="F26" s="17"/>
      <c r="G26" s="17"/>
    </row>
    <row r="27" spans="1:21" s="1" customFormat="1" ht="35.25" customHeight="1" x14ac:dyDescent="0.25">
      <c r="A27" s="64" t="s">
        <v>164</v>
      </c>
      <c r="B27" s="99" t="s">
        <v>165</v>
      </c>
      <c r="C27" s="99"/>
      <c r="D27" s="140" t="s">
        <v>166</v>
      </c>
      <c r="E27" s="141"/>
      <c r="F27" s="142" t="s">
        <v>168</v>
      </c>
      <c r="G27" s="142" t="s">
        <v>169</v>
      </c>
      <c r="H27" s="143"/>
      <c r="I27" s="143"/>
      <c r="J27" s="143"/>
    </row>
    <row r="28" spans="1:21" s="10" customFormat="1" ht="67.5" customHeight="1" x14ac:dyDescent="0.25">
      <c r="A28" s="64"/>
      <c r="B28" s="99" t="s">
        <v>142</v>
      </c>
      <c r="C28" s="36" t="s">
        <v>70</v>
      </c>
      <c r="D28" s="99" t="s">
        <v>5</v>
      </c>
      <c r="E28" s="99" t="s">
        <v>167</v>
      </c>
      <c r="F28" s="143"/>
      <c r="G28" s="99" t="s">
        <v>6</v>
      </c>
      <c r="H28" s="99" t="s">
        <v>7</v>
      </c>
      <c r="I28" s="99" t="s">
        <v>8</v>
      </c>
      <c r="J28" s="99" t="s">
        <v>9</v>
      </c>
    </row>
    <row r="29" spans="1:21" s="40" customFormat="1" ht="21.75" customHeight="1" x14ac:dyDescent="0.25">
      <c r="A29" s="37" t="s">
        <v>10</v>
      </c>
      <c r="B29" s="99" t="s">
        <v>11</v>
      </c>
      <c r="C29" s="36" t="s">
        <v>12</v>
      </c>
      <c r="D29" s="38" t="s">
        <v>2</v>
      </c>
      <c r="E29" s="38" t="s">
        <v>13</v>
      </c>
      <c r="F29" s="38" t="s">
        <v>71</v>
      </c>
      <c r="G29" s="39">
        <v>4</v>
      </c>
      <c r="H29" s="39">
        <v>5</v>
      </c>
      <c r="I29" s="39">
        <v>6</v>
      </c>
      <c r="J29" s="39">
        <v>7</v>
      </c>
    </row>
    <row r="30" spans="1:21" s="102" customFormat="1" ht="24.75" customHeight="1" x14ac:dyDescent="0.25">
      <c r="A30" s="37">
        <v>1100000</v>
      </c>
      <c r="B30" s="41" t="s">
        <v>170</v>
      </c>
      <c r="C30" s="42" t="s">
        <v>14</v>
      </c>
      <c r="D30" s="84">
        <f t="shared" ref="D30:J30" si="0">D31+D40+D76+D85+D90+D113+D127</f>
        <v>345587</v>
      </c>
      <c r="E30" s="84">
        <f t="shared" si="0"/>
        <v>0</v>
      </c>
      <c r="F30" s="84">
        <f t="shared" si="0"/>
        <v>345587</v>
      </c>
      <c r="G30" s="84">
        <f t="shared" si="0"/>
        <v>39530.300000000003</v>
      </c>
      <c r="H30" s="84">
        <f t="shared" si="0"/>
        <v>124574.79999999999</v>
      </c>
      <c r="I30" s="84">
        <f t="shared" si="0"/>
        <v>235746.5</v>
      </c>
      <c r="J30" s="84">
        <f t="shared" si="0"/>
        <v>345587</v>
      </c>
    </row>
    <row r="31" spans="1:21" s="10" customFormat="1" ht="71.25" x14ac:dyDescent="0.25">
      <c r="A31" s="37">
        <v>1110000</v>
      </c>
      <c r="B31" s="45" t="s">
        <v>171</v>
      </c>
      <c r="C31" s="42" t="s">
        <v>14</v>
      </c>
      <c r="D31" s="84">
        <f t="shared" ref="D31:J31" si="1">D32</f>
        <v>258668.2</v>
      </c>
      <c r="E31" s="84">
        <f t="shared" si="1"/>
        <v>0</v>
      </c>
      <c r="F31" s="84">
        <f t="shared" si="1"/>
        <v>258668.2</v>
      </c>
      <c r="G31" s="84">
        <f t="shared" si="1"/>
        <v>35161.300000000003</v>
      </c>
      <c r="H31" s="84">
        <f t="shared" si="1"/>
        <v>99828.4</v>
      </c>
      <c r="I31" s="84">
        <f t="shared" si="1"/>
        <v>172445.5</v>
      </c>
      <c r="J31" s="84">
        <f t="shared" si="1"/>
        <v>258668.2</v>
      </c>
    </row>
    <row r="32" spans="1:21" s="10" customFormat="1" ht="19.5" customHeight="1" x14ac:dyDescent="0.25">
      <c r="A32" s="37">
        <v>1110000</v>
      </c>
      <c r="B32" s="46" t="s">
        <v>144</v>
      </c>
      <c r="C32" s="42" t="s">
        <v>14</v>
      </c>
      <c r="D32" s="84">
        <f>D33+D34+D35+D36+D37+D38+D39</f>
        <v>258668.2</v>
      </c>
      <c r="E32" s="84">
        <f t="shared" ref="E32:J32" si="2">E33+E34+E35+E36+E37+E38+E39</f>
        <v>0</v>
      </c>
      <c r="F32" s="84">
        <f t="shared" si="2"/>
        <v>258668.2</v>
      </c>
      <c r="G32" s="84">
        <f>G33+G34+G35+G36+G37+G38+G39</f>
        <v>35161.300000000003</v>
      </c>
      <c r="H32" s="84">
        <f t="shared" si="2"/>
        <v>99828.4</v>
      </c>
      <c r="I32" s="84">
        <f t="shared" si="2"/>
        <v>172445.5</v>
      </c>
      <c r="J32" s="84">
        <f t="shared" si="2"/>
        <v>258668.2</v>
      </c>
    </row>
    <row r="33" spans="1:11" s="10" customFormat="1" ht="17.25" customHeight="1" x14ac:dyDescent="0.25">
      <c r="A33" s="37">
        <v>1111000</v>
      </c>
      <c r="B33" s="47" t="s">
        <v>172</v>
      </c>
      <c r="C33" s="48" t="s">
        <v>72</v>
      </c>
      <c r="D33" s="49">
        <v>258668.2</v>
      </c>
      <c r="E33" s="49"/>
      <c r="F33" s="49">
        <v>258668.2</v>
      </c>
      <c r="G33" s="49">
        <f>43111.3-7950</f>
        <v>35161.300000000003</v>
      </c>
      <c r="H33" s="49">
        <f>107778.4-7950</f>
        <v>99828.4</v>
      </c>
      <c r="I33" s="49">
        <v>172445.5</v>
      </c>
      <c r="J33" s="49">
        <f>+F33</f>
        <v>258668.2</v>
      </c>
      <c r="K33" s="50"/>
    </row>
    <row r="34" spans="1:11" s="10" customFormat="1" ht="26.25" customHeight="1" x14ac:dyDescent="0.25">
      <c r="A34" s="37">
        <v>1112000</v>
      </c>
      <c r="B34" s="47" t="s">
        <v>173</v>
      </c>
      <c r="C34" s="48" t="s">
        <v>73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9.25" customHeight="1" x14ac:dyDescent="0.25">
      <c r="A35" s="37">
        <v>1113000</v>
      </c>
      <c r="B35" s="47" t="s">
        <v>174</v>
      </c>
      <c r="C35" s="48" t="s">
        <v>15</v>
      </c>
      <c r="D35" s="49"/>
      <c r="E35" s="49"/>
      <c r="F35" s="49"/>
      <c r="G35" s="49"/>
      <c r="H35" s="49"/>
      <c r="I35" s="49"/>
      <c r="J35" s="49">
        <f>+F35</f>
        <v>0</v>
      </c>
      <c r="K35" s="50"/>
    </row>
    <row r="36" spans="1:11" s="10" customFormat="1" ht="24.75" hidden="1" customHeight="1" x14ac:dyDescent="0.25">
      <c r="A36" s="37">
        <v>1114000</v>
      </c>
      <c r="B36" s="47" t="s">
        <v>74</v>
      </c>
      <c r="C36" s="48" t="s">
        <v>75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1115000</v>
      </c>
      <c r="B37" s="47" t="s">
        <v>76</v>
      </c>
      <c r="C37" s="48" t="s">
        <v>16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7.25" hidden="1" customHeight="1" x14ac:dyDescent="0.25">
      <c r="A38" s="37">
        <v>1116000</v>
      </c>
      <c r="B38" s="47" t="s">
        <v>77</v>
      </c>
      <c r="C38" s="48" t="s">
        <v>78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14.25" hidden="1" customHeight="1" x14ac:dyDescent="0.25">
      <c r="A39" s="37">
        <v>1117000</v>
      </c>
      <c r="B39" s="47" t="s">
        <v>79</v>
      </c>
      <c r="C39" s="48" t="s">
        <v>17</v>
      </c>
      <c r="D39" s="51"/>
      <c r="E39" s="51"/>
      <c r="F39" s="51"/>
      <c r="G39" s="51"/>
      <c r="H39" s="51"/>
      <c r="I39" s="51"/>
      <c r="J39" s="51"/>
      <c r="K39" s="50"/>
    </row>
    <row r="40" spans="1:11" s="10" customFormat="1" ht="33" x14ac:dyDescent="0.25">
      <c r="A40" s="37">
        <v>1120000</v>
      </c>
      <c r="B40" s="52" t="s">
        <v>175</v>
      </c>
      <c r="C40" s="42" t="s">
        <v>14</v>
      </c>
      <c r="D40" s="84">
        <f t="shared" ref="D40:J40" si="3">D41+D49+D53+D62+D64+D67</f>
        <v>78506.5</v>
      </c>
      <c r="E40" s="84">
        <f t="shared" si="3"/>
        <v>0</v>
      </c>
      <c r="F40" s="84">
        <f t="shared" si="3"/>
        <v>78506.5</v>
      </c>
      <c r="G40" s="84">
        <f t="shared" si="3"/>
        <v>2686.5999999999995</v>
      </c>
      <c r="H40" s="84">
        <f t="shared" si="3"/>
        <v>20960.900000000001</v>
      </c>
      <c r="I40" s="84">
        <f t="shared" si="3"/>
        <v>57412.399999999994</v>
      </c>
      <c r="J40" s="84">
        <f t="shared" si="3"/>
        <v>78506.5</v>
      </c>
      <c r="K40" s="50"/>
    </row>
    <row r="41" spans="1:11" s="10" customFormat="1" ht="18" customHeight="1" x14ac:dyDescent="0.25">
      <c r="A41" s="37">
        <v>1121000</v>
      </c>
      <c r="B41" s="53" t="s">
        <v>18</v>
      </c>
      <c r="C41" s="54" t="s">
        <v>14</v>
      </c>
      <c r="D41" s="84">
        <f t="shared" ref="D41:J41" si="4">D42+D43+D44+D45+D46+D47+D48</f>
        <v>76906.5</v>
      </c>
      <c r="E41" s="84">
        <f t="shared" si="4"/>
        <v>0</v>
      </c>
      <c r="F41" s="84">
        <f t="shared" si="4"/>
        <v>76906.5</v>
      </c>
      <c r="G41" s="84">
        <f t="shared" si="4"/>
        <v>2536.5999999999995</v>
      </c>
      <c r="H41" s="84">
        <f t="shared" si="4"/>
        <v>20435.900000000001</v>
      </c>
      <c r="I41" s="84">
        <f t="shared" si="4"/>
        <v>56462.399999999994</v>
      </c>
      <c r="J41" s="84">
        <f t="shared" si="4"/>
        <v>76906.5</v>
      </c>
      <c r="K41" s="50"/>
    </row>
    <row r="42" spans="1:11" s="10" customFormat="1" ht="27" hidden="1" x14ac:dyDescent="0.25">
      <c r="A42" s="37">
        <v>1121100</v>
      </c>
      <c r="B42" s="47" t="s">
        <v>180</v>
      </c>
      <c r="C42" s="48" t="s">
        <v>80</v>
      </c>
      <c r="D42" s="51"/>
      <c r="E42" s="51"/>
      <c r="F42" s="51"/>
      <c r="G42" s="51"/>
      <c r="H42" s="51"/>
      <c r="I42" s="51"/>
      <c r="J42" s="51"/>
      <c r="K42" s="50"/>
    </row>
    <row r="43" spans="1:11" s="10" customFormat="1" ht="24.75" customHeight="1" x14ac:dyDescent="0.25">
      <c r="A43" s="37">
        <v>1121200</v>
      </c>
      <c r="B43" s="55" t="s">
        <v>176</v>
      </c>
      <c r="C43" s="48" t="s">
        <v>19</v>
      </c>
      <c r="D43" s="49">
        <v>24761.200000000001</v>
      </c>
      <c r="E43" s="51"/>
      <c r="F43" s="49">
        <v>24761.200000000001</v>
      </c>
      <c r="G43" s="51">
        <f>12163.2-12163.2</f>
        <v>0</v>
      </c>
      <c r="H43" s="51">
        <f>17026.2-12163.2</f>
        <v>4863</v>
      </c>
      <c r="I43" s="51">
        <f>19898.2</f>
        <v>19898.2</v>
      </c>
      <c r="J43" s="51">
        <f>+F43</f>
        <v>24761.200000000001</v>
      </c>
      <c r="K43" s="50"/>
    </row>
    <row r="44" spans="1:11" s="10" customFormat="1" ht="24.75" customHeight="1" x14ac:dyDescent="0.25">
      <c r="A44" s="37">
        <v>1121300</v>
      </c>
      <c r="B44" s="47" t="s">
        <v>177</v>
      </c>
      <c r="C44" s="48" t="s">
        <v>20</v>
      </c>
      <c r="D44" s="49">
        <v>1250.8</v>
      </c>
      <c r="E44" s="51"/>
      <c r="F44" s="49">
        <v>1250.8</v>
      </c>
      <c r="G44" s="51">
        <v>312.7</v>
      </c>
      <c r="H44" s="51">
        <v>625.4</v>
      </c>
      <c r="I44" s="51">
        <v>938.09999999999991</v>
      </c>
      <c r="J44" s="51">
        <f>+F44</f>
        <v>1250.8</v>
      </c>
      <c r="K44" s="50"/>
    </row>
    <row r="45" spans="1:11" s="10" customFormat="1" ht="24.75" customHeight="1" x14ac:dyDescent="0.25">
      <c r="A45" s="37">
        <v>1121400</v>
      </c>
      <c r="B45" s="47" t="s">
        <v>178</v>
      </c>
      <c r="C45" s="48" t="s">
        <v>21</v>
      </c>
      <c r="D45" s="49">
        <v>50894.5</v>
      </c>
      <c r="E45" s="49"/>
      <c r="F45" s="49">
        <v>50894.5</v>
      </c>
      <c r="G45" s="49">
        <f>10178.9-7955</f>
        <v>2223.8999999999996</v>
      </c>
      <c r="H45" s="49">
        <f>22902.5-7955</f>
        <v>14947.5</v>
      </c>
      <c r="I45" s="49">
        <f>35626.1</f>
        <v>35626.1</v>
      </c>
      <c r="J45" s="49">
        <f>+F45</f>
        <v>50894.5</v>
      </c>
      <c r="K45" s="50"/>
    </row>
    <row r="46" spans="1:11" s="10" customFormat="1" ht="24.75" customHeight="1" x14ac:dyDescent="0.25">
      <c r="A46" s="37">
        <v>1121500</v>
      </c>
      <c r="B46" s="47" t="s">
        <v>179</v>
      </c>
      <c r="C46" s="48" t="s">
        <v>22</v>
      </c>
      <c r="D46" s="51"/>
      <c r="E46" s="51"/>
      <c r="F46" s="51"/>
      <c r="G46" s="51"/>
      <c r="H46" s="51"/>
      <c r="I46" s="51"/>
      <c r="J46" s="51">
        <f>+F46</f>
        <v>0</v>
      </c>
      <c r="K46" s="50"/>
    </row>
    <row r="47" spans="1:11" s="10" customFormat="1" ht="24.75" hidden="1" customHeight="1" x14ac:dyDescent="0.25">
      <c r="A47" s="37">
        <v>1121600</v>
      </c>
      <c r="B47" s="47" t="s">
        <v>81</v>
      </c>
      <c r="C47" s="48" t="s">
        <v>23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24.75" hidden="1" customHeight="1" x14ac:dyDescent="0.25">
      <c r="A48" s="37">
        <v>1121700</v>
      </c>
      <c r="B48" s="47" t="s">
        <v>82</v>
      </c>
      <c r="C48" s="48" t="s">
        <v>83</v>
      </c>
      <c r="D48" s="51"/>
      <c r="E48" s="51"/>
      <c r="F48" s="51"/>
      <c r="G48" s="51"/>
      <c r="H48" s="51"/>
      <c r="I48" s="51"/>
      <c r="J48" s="51"/>
      <c r="K48" s="50"/>
    </row>
    <row r="49" spans="1:11" s="10" customFormat="1" ht="30" customHeight="1" x14ac:dyDescent="0.25">
      <c r="A49" s="37">
        <v>1122000</v>
      </c>
      <c r="B49" s="53" t="s">
        <v>181</v>
      </c>
      <c r="C49" s="42" t="s">
        <v>14</v>
      </c>
      <c r="D49" s="43">
        <f>D50+D51+D52</f>
        <v>0</v>
      </c>
      <c r="E49" s="43">
        <f t="shared" ref="E49:J49" si="5">E50+E51+E52</f>
        <v>0</v>
      </c>
      <c r="F49" s="84">
        <f>F50+F51+F52</f>
        <v>0</v>
      </c>
      <c r="G49" s="84">
        <f t="shared" si="5"/>
        <v>0</v>
      </c>
      <c r="H49" s="84">
        <f t="shared" si="5"/>
        <v>0</v>
      </c>
      <c r="I49" s="84">
        <f t="shared" si="5"/>
        <v>0</v>
      </c>
      <c r="J49" s="84">
        <f t="shared" si="5"/>
        <v>0</v>
      </c>
      <c r="K49" s="50"/>
    </row>
    <row r="50" spans="1:11" s="10" customFormat="1" ht="24.75" customHeight="1" x14ac:dyDescent="0.25">
      <c r="A50" s="37">
        <v>1122100</v>
      </c>
      <c r="B50" s="47" t="s">
        <v>182</v>
      </c>
      <c r="C50" s="48" t="s">
        <v>24</v>
      </c>
      <c r="D50" s="49"/>
      <c r="E50" s="49"/>
      <c r="F50" s="49"/>
      <c r="G50" s="49"/>
      <c r="H50" s="49"/>
      <c r="I50" s="49"/>
      <c r="J50" s="49">
        <f>+F50</f>
        <v>0</v>
      </c>
      <c r="K50" s="50"/>
    </row>
    <row r="51" spans="1:11" s="10" customFormat="1" ht="24.75" customHeight="1" x14ac:dyDescent="0.25">
      <c r="A51" s="37">
        <v>1122200</v>
      </c>
      <c r="B51" s="47" t="s">
        <v>183</v>
      </c>
      <c r="C51" s="48" t="s">
        <v>25</v>
      </c>
      <c r="D51" s="51"/>
      <c r="E51" s="51"/>
      <c r="F51" s="51"/>
      <c r="G51" s="51"/>
      <c r="H51" s="51"/>
      <c r="I51" s="51"/>
      <c r="J51" s="51">
        <f t="shared" ref="J51:J52" si="6">+F51</f>
        <v>0</v>
      </c>
      <c r="K51" s="50"/>
    </row>
    <row r="52" spans="1:11" s="10" customFormat="1" ht="24.75" customHeight="1" x14ac:dyDescent="0.25">
      <c r="A52" s="37">
        <v>1122300</v>
      </c>
      <c r="B52" s="47" t="s">
        <v>182</v>
      </c>
      <c r="C52" s="48" t="s">
        <v>26</v>
      </c>
      <c r="D52" s="51"/>
      <c r="E52" s="51"/>
      <c r="F52" s="51">
        <f t="shared" ref="F52" si="7">+D52+E52</f>
        <v>0</v>
      </c>
      <c r="G52" s="51"/>
      <c r="H52" s="51"/>
      <c r="I52" s="51"/>
      <c r="J52" s="51">
        <f t="shared" si="6"/>
        <v>0</v>
      </c>
      <c r="K52" s="50"/>
    </row>
    <row r="53" spans="1:11" s="10" customFormat="1" ht="33" x14ac:dyDescent="0.25">
      <c r="A53" s="37">
        <v>1123000</v>
      </c>
      <c r="B53" s="53" t="s">
        <v>184</v>
      </c>
      <c r="C53" s="42" t="s">
        <v>14</v>
      </c>
      <c r="D53" s="84">
        <f>D54+D55+D56+D57+D58+D59+D60+D61</f>
        <v>1500</v>
      </c>
      <c r="E53" s="84">
        <f t="shared" ref="E53:J53" si="8">E54+E55+E56+E57+E58+E59+E60+E61</f>
        <v>0</v>
      </c>
      <c r="F53" s="84">
        <f>F54+F55+F56+F57+F58+F59+F60+F61</f>
        <v>1500</v>
      </c>
      <c r="G53" s="84">
        <f t="shared" si="8"/>
        <v>150</v>
      </c>
      <c r="H53" s="84">
        <f t="shared" si="8"/>
        <v>525</v>
      </c>
      <c r="I53" s="84">
        <f t="shared" si="8"/>
        <v>900</v>
      </c>
      <c r="J53" s="84">
        <f t="shared" si="8"/>
        <v>1500</v>
      </c>
      <c r="K53" s="50"/>
    </row>
    <row r="54" spans="1:11" s="10" customFormat="1" ht="24.75" customHeight="1" x14ac:dyDescent="0.25">
      <c r="A54" s="37">
        <v>1123100</v>
      </c>
      <c r="B54" s="47" t="s">
        <v>185</v>
      </c>
      <c r="C54" s="48" t="s">
        <v>27</v>
      </c>
      <c r="D54" s="49">
        <v>1500</v>
      </c>
      <c r="E54" s="51"/>
      <c r="F54" s="49">
        <v>1500</v>
      </c>
      <c r="G54" s="51">
        <v>150</v>
      </c>
      <c r="H54" s="51">
        <v>525</v>
      </c>
      <c r="I54" s="51">
        <v>900</v>
      </c>
      <c r="J54" s="49">
        <f>+F54</f>
        <v>1500</v>
      </c>
      <c r="K54" s="50"/>
    </row>
    <row r="55" spans="1:11" s="10" customFormat="1" ht="24.75" customHeight="1" x14ac:dyDescent="0.25">
      <c r="A55" s="37">
        <v>1123200</v>
      </c>
      <c r="B55" s="47" t="s">
        <v>186</v>
      </c>
      <c r="C55" s="48" t="s">
        <v>28</v>
      </c>
      <c r="D55" s="51"/>
      <c r="E55" s="51"/>
      <c r="F55" s="51"/>
      <c r="G55" s="51"/>
      <c r="H55" s="51"/>
      <c r="I55" s="51"/>
      <c r="J55" s="51">
        <f>+F55</f>
        <v>0</v>
      </c>
      <c r="K55" s="50"/>
    </row>
    <row r="56" spans="1:11" s="10" customFormat="1" ht="24.75" hidden="1" customHeight="1" x14ac:dyDescent="0.25">
      <c r="A56" s="37">
        <v>1123300</v>
      </c>
      <c r="B56" s="47" t="s">
        <v>187</v>
      </c>
      <c r="C56" s="48" t="s">
        <v>84</v>
      </c>
      <c r="D56" s="51"/>
      <c r="E56" s="51"/>
      <c r="F56" s="51"/>
      <c r="G56" s="51"/>
      <c r="H56" s="51"/>
      <c r="I56" s="51"/>
      <c r="J56" s="51">
        <f t="shared" ref="J56:J61" si="9">+F56</f>
        <v>0</v>
      </c>
      <c r="K56" s="50"/>
    </row>
    <row r="57" spans="1:11" s="10" customFormat="1" ht="24.75" customHeight="1" x14ac:dyDescent="0.25">
      <c r="A57" s="37">
        <v>1123400</v>
      </c>
      <c r="B57" s="47" t="s">
        <v>188</v>
      </c>
      <c r="C57" s="48" t="s">
        <v>29</v>
      </c>
      <c r="D57" s="51"/>
      <c r="E57" s="51"/>
      <c r="F57" s="51"/>
      <c r="G57" s="51"/>
      <c r="H57" s="51"/>
      <c r="I57" s="51"/>
      <c r="J57" s="51">
        <f t="shared" si="9"/>
        <v>0</v>
      </c>
      <c r="K57" s="50"/>
    </row>
    <row r="58" spans="1:11" s="10" customFormat="1" ht="24.75" customHeight="1" x14ac:dyDescent="0.25">
      <c r="A58" s="37">
        <v>1123500</v>
      </c>
      <c r="B58" s="56" t="s">
        <v>189</v>
      </c>
      <c r="C58" s="57">
        <v>423500</v>
      </c>
      <c r="D58" s="51"/>
      <c r="E58" s="51"/>
      <c r="F58" s="49"/>
      <c r="G58" s="51"/>
      <c r="H58" s="51"/>
      <c r="I58" s="51"/>
      <c r="J58" s="51">
        <f t="shared" si="9"/>
        <v>0</v>
      </c>
      <c r="K58" s="50"/>
    </row>
    <row r="59" spans="1:11" s="10" customFormat="1" ht="24.75" hidden="1" customHeight="1" x14ac:dyDescent="0.25">
      <c r="A59" s="37">
        <v>1123600</v>
      </c>
      <c r="B59" s="47" t="s">
        <v>190</v>
      </c>
      <c r="C59" s="48" t="s">
        <v>30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4.75" customHeight="1" x14ac:dyDescent="0.25">
      <c r="A60" s="37">
        <v>1123700</v>
      </c>
      <c r="B60" s="47" t="s">
        <v>191</v>
      </c>
      <c r="C60" s="48" t="s">
        <v>31</v>
      </c>
      <c r="D60" s="51"/>
      <c r="E60" s="51"/>
      <c r="F60" s="51"/>
      <c r="G60" s="51"/>
      <c r="H60" s="51"/>
      <c r="I60" s="51"/>
      <c r="J60" s="51">
        <f t="shared" si="9"/>
        <v>0</v>
      </c>
      <c r="K60" s="50"/>
    </row>
    <row r="61" spans="1:11" s="10" customFormat="1" ht="25.5" customHeight="1" x14ac:dyDescent="0.25">
      <c r="A61" s="37">
        <v>1123800</v>
      </c>
      <c r="B61" s="47" t="s">
        <v>192</v>
      </c>
      <c r="C61" s="48" t="s">
        <v>32</v>
      </c>
      <c r="D61" s="51"/>
      <c r="E61" s="51"/>
      <c r="F61" s="51"/>
      <c r="G61" s="51"/>
      <c r="H61" s="51"/>
      <c r="I61" s="49"/>
      <c r="J61" s="51">
        <f t="shared" si="9"/>
        <v>0</v>
      </c>
      <c r="K61" s="50"/>
    </row>
    <row r="62" spans="1:11" s="10" customFormat="1" ht="31.5" customHeight="1" x14ac:dyDescent="0.25">
      <c r="A62" s="37">
        <v>1124000</v>
      </c>
      <c r="B62" s="53" t="s">
        <v>193</v>
      </c>
      <c r="C62" s="42" t="s">
        <v>14</v>
      </c>
      <c r="D62" s="84">
        <f>D63</f>
        <v>100</v>
      </c>
      <c r="E62" s="43">
        <f t="shared" ref="E62:J62" si="10">E63</f>
        <v>0</v>
      </c>
      <c r="F62" s="84">
        <f t="shared" si="10"/>
        <v>100</v>
      </c>
      <c r="G62" s="84">
        <f t="shared" si="10"/>
        <v>0</v>
      </c>
      <c r="H62" s="84">
        <f t="shared" si="10"/>
        <v>0</v>
      </c>
      <c r="I62" s="84">
        <f t="shared" si="10"/>
        <v>50</v>
      </c>
      <c r="J62" s="84">
        <f t="shared" si="10"/>
        <v>100</v>
      </c>
      <c r="K62" s="50"/>
    </row>
    <row r="63" spans="1:11" s="10" customFormat="1" ht="27" customHeight="1" x14ac:dyDescent="0.25">
      <c r="A63" s="37">
        <v>1124100</v>
      </c>
      <c r="B63" s="47" t="s">
        <v>194</v>
      </c>
      <c r="C63" s="48" t="s">
        <v>85</v>
      </c>
      <c r="D63" s="49">
        <v>100</v>
      </c>
      <c r="E63" s="51"/>
      <c r="F63" s="49">
        <v>100</v>
      </c>
      <c r="G63" s="51">
        <v>0</v>
      </c>
      <c r="H63" s="51">
        <v>0</v>
      </c>
      <c r="I63" s="51">
        <v>50</v>
      </c>
      <c r="J63" s="51">
        <f>+F63</f>
        <v>100</v>
      </c>
      <c r="K63" s="50"/>
    </row>
    <row r="64" spans="1:11" s="10" customFormat="1" ht="33" x14ac:dyDescent="0.25">
      <c r="A64" s="37">
        <v>1125000</v>
      </c>
      <c r="B64" s="53" t="s">
        <v>33</v>
      </c>
      <c r="C64" s="42" t="s">
        <v>14</v>
      </c>
      <c r="D64" s="43">
        <f>D65+D66</f>
        <v>0</v>
      </c>
      <c r="E64" s="43">
        <f t="shared" ref="E64:J64" si="11">E65+E66</f>
        <v>0</v>
      </c>
      <c r="F64" s="84">
        <f>F65+F66</f>
        <v>0</v>
      </c>
      <c r="G64" s="84">
        <f t="shared" si="11"/>
        <v>0</v>
      </c>
      <c r="H64" s="84">
        <f t="shared" si="11"/>
        <v>0</v>
      </c>
      <c r="I64" s="84">
        <f t="shared" si="11"/>
        <v>0</v>
      </c>
      <c r="J64" s="84">
        <f t="shared" si="11"/>
        <v>0</v>
      </c>
      <c r="K64" s="50"/>
    </row>
    <row r="65" spans="1:11" s="10" customFormat="1" ht="27" customHeight="1" x14ac:dyDescent="0.25">
      <c r="A65" s="37">
        <v>1125100</v>
      </c>
      <c r="B65" s="47" t="s">
        <v>195</v>
      </c>
      <c r="C65" s="48" t="s">
        <v>34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8.5" customHeight="1" x14ac:dyDescent="0.25">
      <c r="A66" s="37">
        <v>1125200</v>
      </c>
      <c r="B66" s="47" t="s">
        <v>196</v>
      </c>
      <c r="C66" s="48" t="s">
        <v>35</v>
      </c>
      <c r="D66" s="51"/>
      <c r="E66" s="51"/>
      <c r="F66" s="51"/>
      <c r="G66" s="51"/>
      <c r="H66" s="51"/>
      <c r="I66" s="51"/>
      <c r="J66" s="51">
        <f>+F66</f>
        <v>0</v>
      </c>
      <c r="K66" s="50"/>
    </row>
    <row r="67" spans="1:11" s="10" customFormat="1" ht="24.75" customHeight="1" x14ac:dyDescent="0.25">
      <c r="A67" s="37">
        <v>1126000</v>
      </c>
      <c r="B67" s="53" t="s">
        <v>197</v>
      </c>
      <c r="C67" s="42" t="s">
        <v>14</v>
      </c>
      <c r="D67" s="43">
        <f>D68+D69+D70+D71+D72+D73+D74+D75</f>
        <v>0</v>
      </c>
      <c r="E67" s="43">
        <f t="shared" ref="E67:J67" si="12">E68+E69+E70+E71+E72+E73+E74+E75</f>
        <v>0</v>
      </c>
      <c r="F67" s="84">
        <f t="shared" si="12"/>
        <v>0</v>
      </c>
      <c r="G67" s="84">
        <f t="shared" si="12"/>
        <v>0</v>
      </c>
      <c r="H67" s="84">
        <f t="shared" si="12"/>
        <v>0</v>
      </c>
      <c r="I67" s="84">
        <f t="shared" si="12"/>
        <v>0</v>
      </c>
      <c r="J67" s="84">
        <f t="shared" si="12"/>
        <v>0</v>
      </c>
      <c r="K67" s="50"/>
    </row>
    <row r="68" spans="1:11" s="10" customFormat="1" ht="14.25" customHeight="1" x14ac:dyDescent="0.25">
      <c r="A68" s="37">
        <v>1126100</v>
      </c>
      <c r="B68" s="47" t="s">
        <v>198</v>
      </c>
      <c r="C68" s="48" t="s">
        <v>36</v>
      </c>
      <c r="D68" s="51"/>
      <c r="E68" s="51"/>
      <c r="F68" s="51"/>
      <c r="G68" s="51"/>
      <c r="H68" s="51"/>
      <c r="I68" s="51"/>
      <c r="J68" s="51">
        <f>+F68</f>
        <v>0</v>
      </c>
      <c r="K68" s="50"/>
    </row>
    <row r="69" spans="1:11" s="10" customFormat="1" ht="14.25" hidden="1" customHeight="1" x14ac:dyDescent="0.25">
      <c r="A69" s="37">
        <v>1126200</v>
      </c>
      <c r="B69" s="47" t="s">
        <v>199</v>
      </c>
      <c r="C69" s="48" t="s">
        <v>37</v>
      </c>
      <c r="D69" s="51"/>
      <c r="E69" s="51"/>
      <c r="F69" s="51"/>
      <c r="G69" s="51"/>
      <c r="H69" s="51"/>
      <c r="I69" s="51"/>
      <c r="J69" s="51">
        <f t="shared" ref="J69:J75" si="13">+F69</f>
        <v>0</v>
      </c>
      <c r="K69" s="50"/>
    </row>
    <row r="70" spans="1:11" s="10" customFormat="1" ht="14.25" hidden="1" customHeight="1" x14ac:dyDescent="0.25">
      <c r="A70" s="37">
        <v>1126300</v>
      </c>
      <c r="B70" s="47" t="s">
        <v>200</v>
      </c>
      <c r="C70" s="48" t="s">
        <v>38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14.25" customHeight="1" x14ac:dyDescent="0.25">
      <c r="A71" s="37">
        <v>1126400</v>
      </c>
      <c r="B71" s="47" t="s">
        <v>201</v>
      </c>
      <c r="C71" s="48" t="s">
        <v>39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23.25" hidden="1" customHeight="1" x14ac:dyDescent="0.25">
      <c r="A72" s="37">
        <v>1126500</v>
      </c>
      <c r="B72" s="58" t="s">
        <v>202</v>
      </c>
      <c r="C72" s="48" t="s">
        <v>40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14.25" hidden="1" customHeight="1" x14ac:dyDescent="0.25">
      <c r="A73" s="37">
        <v>1126600</v>
      </c>
      <c r="B73" s="47" t="s">
        <v>203</v>
      </c>
      <c r="C73" s="48" t="s">
        <v>41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3.25" customHeight="1" x14ac:dyDescent="0.25">
      <c r="A74" s="37">
        <v>1126700</v>
      </c>
      <c r="B74" s="47" t="s">
        <v>204</v>
      </c>
      <c r="C74" s="48" t="s">
        <v>42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25.5" customHeight="1" x14ac:dyDescent="0.25">
      <c r="A75" s="37">
        <v>1126800</v>
      </c>
      <c r="B75" s="47" t="s">
        <v>205</v>
      </c>
      <c r="C75" s="48" t="s">
        <v>43</v>
      </c>
      <c r="D75" s="51"/>
      <c r="E75" s="51"/>
      <c r="F75" s="51"/>
      <c r="G75" s="51"/>
      <c r="H75" s="51"/>
      <c r="I75" s="51"/>
      <c r="J75" s="51">
        <f t="shared" si="13"/>
        <v>0</v>
      </c>
      <c r="K75" s="50"/>
    </row>
    <row r="76" spans="1:11" s="10" customFormat="1" ht="14.25" hidden="1" customHeight="1" x14ac:dyDescent="0.25">
      <c r="A76" s="37">
        <v>1130000</v>
      </c>
      <c r="B76" s="53" t="s">
        <v>206</v>
      </c>
      <c r="C76" s="42" t="s">
        <v>14</v>
      </c>
      <c r="D76" s="43">
        <f>D77+D78+D79+D80+D81+D82+D83+D84</f>
        <v>0</v>
      </c>
      <c r="E76" s="43">
        <f t="shared" ref="E76:J76" si="14">E77+E78+E79+E80+E81+E82+E83+E84</f>
        <v>0</v>
      </c>
      <c r="F76" s="43">
        <f t="shared" si="14"/>
        <v>0</v>
      </c>
      <c r="G76" s="43">
        <f t="shared" si="14"/>
        <v>0</v>
      </c>
      <c r="H76" s="43">
        <f t="shared" si="14"/>
        <v>0</v>
      </c>
      <c r="I76" s="43">
        <f t="shared" si="14"/>
        <v>0</v>
      </c>
      <c r="J76" s="43">
        <f t="shared" si="14"/>
        <v>0</v>
      </c>
      <c r="K76" s="50"/>
    </row>
    <row r="77" spans="1:11" s="10" customFormat="1" ht="14.25" hidden="1" customHeight="1" x14ac:dyDescent="0.25">
      <c r="A77" s="37">
        <v>1130100</v>
      </c>
      <c r="B77" s="47" t="s">
        <v>207</v>
      </c>
      <c r="C77" s="48" t="s">
        <v>86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3.5" hidden="1" customHeight="1" x14ac:dyDescent="0.25">
      <c r="A78" s="37">
        <v>1130200</v>
      </c>
      <c r="B78" s="47" t="s">
        <v>208</v>
      </c>
      <c r="C78" s="48" t="s">
        <v>87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1130300</v>
      </c>
      <c r="B79" s="47" t="s">
        <v>209</v>
      </c>
      <c r="C79" s="48" t="s">
        <v>88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4.25" hidden="1" customHeight="1" x14ac:dyDescent="0.25">
      <c r="A80" s="37">
        <v>1130400</v>
      </c>
      <c r="B80" s="47" t="s">
        <v>210</v>
      </c>
      <c r="C80" s="48" t="s">
        <v>89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8.75" hidden="1" customHeight="1" x14ac:dyDescent="0.25">
      <c r="A81" s="37">
        <v>1131000</v>
      </c>
      <c r="B81" s="59" t="s">
        <v>211</v>
      </c>
      <c r="C81" s="42" t="s">
        <v>14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1131100</v>
      </c>
      <c r="B82" s="47" t="s">
        <v>212</v>
      </c>
      <c r="C82" s="48" t="s">
        <v>90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1131200</v>
      </c>
      <c r="B83" s="47" t="s">
        <v>213</v>
      </c>
      <c r="C83" s="48" t="s">
        <v>91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1131300</v>
      </c>
      <c r="B84" s="47" t="s">
        <v>214</v>
      </c>
      <c r="C84" s="48" t="s">
        <v>92</v>
      </c>
      <c r="D84" s="51"/>
      <c r="E84" s="51"/>
      <c r="F84" s="51"/>
      <c r="G84" s="51"/>
      <c r="H84" s="51"/>
      <c r="I84" s="51"/>
      <c r="J84" s="51"/>
      <c r="K84" s="50"/>
    </row>
    <row r="85" spans="1:11" s="10" customFormat="1" ht="14.25" hidden="1" customHeight="1" x14ac:dyDescent="0.25">
      <c r="A85" s="37">
        <v>1140000</v>
      </c>
      <c r="B85" s="53" t="s">
        <v>44</v>
      </c>
      <c r="C85" s="42" t="s">
        <v>14</v>
      </c>
      <c r="D85" s="43">
        <f>D86+D87+D88+D89</f>
        <v>0</v>
      </c>
      <c r="E85" s="43">
        <f t="shared" ref="E85:J85" si="15">E86+E87+E88+E89</f>
        <v>0</v>
      </c>
      <c r="F85" s="43">
        <f t="shared" si="15"/>
        <v>0</v>
      </c>
      <c r="G85" s="43">
        <f t="shared" si="15"/>
        <v>0</v>
      </c>
      <c r="H85" s="43">
        <f t="shared" si="15"/>
        <v>0</v>
      </c>
      <c r="I85" s="43">
        <f t="shared" si="15"/>
        <v>0</v>
      </c>
      <c r="J85" s="43">
        <f t="shared" si="15"/>
        <v>0</v>
      </c>
      <c r="K85" s="50"/>
    </row>
    <row r="86" spans="1:11" s="10" customFormat="1" ht="14.25" hidden="1" customHeight="1" x14ac:dyDescent="0.25">
      <c r="A86" s="37">
        <v>1141000</v>
      </c>
      <c r="B86" s="47" t="s">
        <v>215</v>
      </c>
      <c r="C86" s="48" t="s">
        <v>45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1142000</v>
      </c>
      <c r="B87" s="47" t="s">
        <v>216</v>
      </c>
      <c r="C87" s="48" t="s">
        <v>46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1143000</v>
      </c>
      <c r="B88" s="47" t="s">
        <v>217</v>
      </c>
      <c r="C88" s="48" t="s">
        <v>93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14.25" hidden="1" customHeight="1" x14ac:dyDescent="0.25">
      <c r="A89" s="37">
        <v>1144000</v>
      </c>
      <c r="B89" s="47" t="s">
        <v>218</v>
      </c>
      <c r="C89" s="48" t="s">
        <v>94</v>
      </c>
      <c r="D89" s="51"/>
      <c r="E89" s="51"/>
      <c r="F89" s="51"/>
      <c r="G89" s="51"/>
      <c r="H89" s="51"/>
      <c r="I89" s="51"/>
      <c r="J89" s="51"/>
      <c r="K89" s="50"/>
    </row>
    <row r="90" spans="1:11" s="10" customFormat="1" ht="27" hidden="1" customHeight="1" x14ac:dyDescent="0.25">
      <c r="A90" s="64">
        <v>1150000</v>
      </c>
      <c r="B90" s="60" t="s">
        <v>47</v>
      </c>
      <c r="C90" s="42" t="s">
        <v>14</v>
      </c>
      <c r="D90" s="43">
        <f>D91+D94+D97+D106</f>
        <v>0</v>
      </c>
      <c r="E90" s="43">
        <f t="shared" ref="E90:J90" si="16">E91+E94+E97+E106</f>
        <v>0</v>
      </c>
      <c r="F90" s="43">
        <f t="shared" si="16"/>
        <v>0</v>
      </c>
      <c r="G90" s="43">
        <f t="shared" si="16"/>
        <v>0</v>
      </c>
      <c r="H90" s="43">
        <f t="shared" si="16"/>
        <v>0</v>
      </c>
      <c r="I90" s="43">
        <f t="shared" si="16"/>
        <v>0</v>
      </c>
      <c r="J90" s="43">
        <f t="shared" si="16"/>
        <v>0</v>
      </c>
      <c r="K90" s="50"/>
    </row>
    <row r="91" spans="1:11" s="10" customFormat="1" ht="27" hidden="1" customHeight="1" x14ac:dyDescent="0.25">
      <c r="A91" s="64">
        <v>1151000</v>
      </c>
      <c r="B91" s="61" t="s">
        <v>219</v>
      </c>
      <c r="C91" s="42" t="s">
        <v>14</v>
      </c>
      <c r="D91" s="43">
        <f>D92+D93</f>
        <v>0</v>
      </c>
      <c r="E91" s="43">
        <f t="shared" ref="E91:J91" si="17">E92+E93</f>
        <v>0</v>
      </c>
      <c r="F91" s="43">
        <f t="shared" si="17"/>
        <v>0</v>
      </c>
      <c r="G91" s="43">
        <f t="shared" si="17"/>
        <v>0</v>
      </c>
      <c r="H91" s="43">
        <f t="shared" si="17"/>
        <v>0</v>
      </c>
      <c r="I91" s="43">
        <f t="shared" si="17"/>
        <v>0</v>
      </c>
      <c r="J91" s="43">
        <f t="shared" si="17"/>
        <v>0</v>
      </c>
      <c r="K91" s="50"/>
    </row>
    <row r="92" spans="1:11" s="10" customFormat="1" ht="27" hidden="1" customHeight="1" x14ac:dyDescent="0.25">
      <c r="A92" s="64">
        <v>1151100</v>
      </c>
      <c r="B92" s="62" t="s">
        <v>220</v>
      </c>
      <c r="C92" s="57">
        <v>461100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1151200</v>
      </c>
      <c r="B93" s="62" t="s">
        <v>221</v>
      </c>
      <c r="C93" s="57">
        <v>461200</v>
      </c>
      <c r="D93" s="51"/>
      <c r="E93" s="51"/>
      <c r="F93" s="51"/>
      <c r="G93" s="51"/>
      <c r="H93" s="51"/>
      <c r="I93" s="51"/>
      <c r="J93" s="51"/>
      <c r="K93" s="50"/>
    </row>
    <row r="94" spans="1:11" s="1" customFormat="1" ht="27" hidden="1" customHeight="1" x14ac:dyDescent="0.25">
      <c r="A94" s="64">
        <v>1152000</v>
      </c>
      <c r="B94" s="61" t="s">
        <v>222</v>
      </c>
      <c r="C94" s="48" t="s">
        <v>14</v>
      </c>
      <c r="D94" s="43">
        <f>D95+D96</f>
        <v>0</v>
      </c>
      <c r="E94" s="43">
        <f t="shared" ref="E94:J94" si="18">E95+E96</f>
        <v>0</v>
      </c>
      <c r="F94" s="43">
        <f t="shared" si="18"/>
        <v>0</v>
      </c>
      <c r="G94" s="43">
        <f t="shared" si="18"/>
        <v>0</v>
      </c>
      <c r="H94" s="43">
        <f t="shared" si="18"/>
        <v>0</v>
      </c>
      <c r="I94" s="43">
        <f t="shared" si="18"/>
        <v>0</v>
      </c>
      <c r="J94" s="43">
        <f t="shared" si="18"/>
        <v>0</v>
      </c>
      <c r="K94" s="50"/>
    </row>
    <row r="95" spans="1:11" s="1" customFormat="1" ht="27" hidden="1" customHeight="1" x14ac:dyDescent="0.25">
      <c r="A95" s="64">
        <v>1152100</v>
      </c>
      <c r="B95" s="62" t="s">
        <v>223</v>
      </c>
      <c r="C95" s="57">
        <v>462100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1152200</v>
      </c>
      <c r="B96" s="62" t="s">
        <v>224</v>
      </c>
      <c r="C96" s="57">
        <v>462200</v>
      </c>
      <c r="D96" s="51"/>
      <c r="E96" s="51"/>
      <c r="F96" s="51"/>
      <c r="G96" s="51"/>
      <c r="H96" s="51"/>
      <c r="I96" s="51"/>
      <c r="J96" s="51"/>
      <c r="K96" s="50"/>
    </row>
    <row r="97" spans="1:11" s="1" customFormat="1" ht="27" hidden="1" customHeight="1" x14ac:dyDescent="0.25">
      <c r="A97" s="64">
        <v>1153000</v>
      </c>
      <c r="B97" s="61" t="s">
        <v>225</v>
      </c>
      <c r="C97" s="48" t="s">
        <v>14</v>
      </c>
      <c r="D97" s="43">
        <f>D98+D99+D100+D101+D102+D103+D104+D105</f>
        <v>0</v>
      </c>
      <c r="E97" s="43">
        <f t="shared" ref="E97:J97" si="19">E98+E99+E100+E101+E102+E103+E104+E105</f>
        <v>0</v>
      </c>
      <c r="F97" s="43">
        <f t="shared" si="19"/>
        <v>0</v>
      </c>
      <c r="G97" s="43">
        <f t="shared" si="19"/>
        <v>0</v>
      </c>
      <c r="H97" s="43">
        <f t="shared" si="19"/>
        <v>0</v>
      </c>
      <c r="I97" s="43">
        <f t="shared" si="19"/>
        <v>0</v>
      </c>
      <c r="J97" s="43">
        <f t="shared" si="19"/>
        <v>0</v>
      </c>
      <c r="K97" s="50"/>
    </row>
    <row r="98" spans="1:11" s="1" customFormat="1" ht="30" hidden="1" customHeight="1" x14ac:dyDescent="0.25">
      <c r="A98" s="64">
        <v>1153100</v>
      </c>
      <c r="B98" s="62" t="s">
        <v>226</v>
      </c>
      <c r="C98" s="57">
        <v>463100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1153200</v>
      </c>
      <c r="B99" s="62" t="s">
        <v>227</v>
      </c>
      <c r="C99" s="57">
        <v>463200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1153300</v>
      </c>
      <c r="B100" s="62" t="s">
        <v>228</v>
      </c>
      <c r="C100" s="57">
        <v>463300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1153400</v>
      </c>
      <c r="B101" s="62" t="s">
        <v>229</v>
      </c>
      <c r="C101" s="57">
        <v>463400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1153500</v>
      </c>
      <c r="B102" s="56" t="s">
        <v>230</v>
      </c>
      <c r="C102" s="57">
        <v>463500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1153700</v>
      </c>
      <c r="B103" s="56" t="s">
        <v>231</v>
      </c>
      <c r="C103" s="57">
        <v>463700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1153800</v>
      </c>
      <c r="B104" s="56" t="s">
        <v>232</v>
      </c>
      <c r="C104" s="57">
        <v>463800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30" hidden="1" customHeight="1" x14ac:dyDescent="0.25">
      <c r="A105" s="64">
        <v>1153900</v>
      </c>
      <c r="B105" s="56" t="s">
        <v>233</v>
      </c>
      <c r="C105" s="57">
        <v>463900</v>
      </c>
      <c r="D105" s="51"/>
      <c r="E105" s="51"/>
      <c r="F105" s="51"/>
      <c r="G105" s="51"/>
      <c r="H105" s="51"/>
      <c r="I105" s="51"/>
      <c r="J105" s="51"/>
      <c r="K105" s="50"/>
    </row>
    <row r="106" spans="1:11" s="1" customFormat="1" ht="18.75" hidden="1" customHeight="1" x14ac:dyDescent="0.25">
      <c r="A106" s="64">
        <v>1154000</v>
      </c>
      <c r="B106" s="63" t="s">
        <v>234</v>
      </c>
      <c r="C106" s="48" t="s">
        <v>14</v>
      </c>
      <c r="D106" s="43">
        <f>D107+D108+D109+D110+D111+D112</f>
        <v>0</v>
      </c>
      <c r="E106" s="43">
        <f t="shared" ref="E106:J106" si="20">E107+E108+E109+E110+E111+E112</f>
        <v>0</v>
      </c>
      <c r="F106" s="43">
        <f t="shared" si="20"/>
        <v>0</v>
      </c>
      <c r="G106" s="43">
        <f t="shared" si="20"/>
        <v>0</v>
      </c>
      <c r="H106" s="43">
        <f t="shared" si="20"/>
        <v>0</v>
      </c>
      <c r="I106" s="43">
        <f t="shared" si="20"/>
        <v>0</v>
      </c>
      <c r="J106" s="43">
        <f t="shared" si="20"/>
        <v>0</v>
      </c>
      <c r="K106" s="50"/>
    </row>
    <row r="107" spans="1:11" s="1" customFormat="1" ht="18.75" hidden="1" customHeight="1" x14ac:dyDescent="0.25">
      <c r="A107" s="64">
        <v>1154100</v>
      </c>
      <c r="B107" s="56" t="s">
        <v>235</v>
      </c>
      <c r="C107" s="57">
        <v>465100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1154200</v>
      </c>
      <c r="B108" s="56" t="s">
        <v>236</v>
      </c>
      <c r="C108" s="57">
        <v>465200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1154300</v>
      </c>
      <c r="B109" s="56" t="s">
        <v>237</v>
      </c>
      <c r="C109" s="57">
        <v>465300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1154500</v>
      </c>
      <c r="B110" s="56" t="s">
        <v>238</v>
      </c>
      <c r="C110" s="57">
        <v>465500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1154600</v>
      </c>
      <c r="B111" s="56" t="s">
        <v>239</v>
      </c>
      <c r="C111" s="57">
        <v>465600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hidden="1" customHeight="1" x14ac:dyDescent="0.25">
      <c r="A112" s="64">
        <v>1154700</v>
      </c>
      <c r="B112" s="56" t="s">
        <v>240</v>
      </c>
      <c r="C112" s="48" t="s">
        <v>95</v>
      </c>
      <c r="D112" s="51"/>
      <c r="E112" s="51"/>
      <c r="F112" s="51"/>
      <c r="G112" s="51"/>
      <c r="H112" s="51"/>
      <c r="I112" s="51"/>
      <c r="J112" s="51"/>
      <c r="K112" s="50"/>
    </row>
    <row r="113" spans="1:11" s="1" customFormat="1" ht="18.75" customHeight="1" x14ac:dyDescent="0.25">
      <c r="A113" s="64">
        <v>1160000</v>
      </c>
      <c r="B113" s="65" t="s">
        <v>143</v>
      </c>
      <c r="C113" s="42" t="s">
        <v>14</v>
      </c>
      <c r="D113" s="43">
        <f>D114+D117</f>
        <v>6000</v>
      </c>
      <c r="E113" s="43">
        <f t="shared" ref="E113:J113" si="21">E114+E117</f>
        <v>0</v>
      </c>
      <c r="F113" s="84">
        <f t="shared" si="21"/>
        <v>6000</v>
      </c>
      <c r="G113" s="84">
        <f t="shared" si="21"/>
        <v>1200</v>
      </c>
      <c r="H113" s="84">
        <f t="shared" si="21"/>
        <v>2700</v>
      </c>
      <c r="I113" s="84">
        <f t="shared" si="21"/>
        <v>4200</v>
      </c>
      <c r="J113" s="84">
        <f t="shared" si="21"/>
        <v>6000</v>
      </c>
      <c r="K113" s="50"/>
    </row>
    <row r="114" spans="1:11" s="1" customFormat="1" ht="40.5" hidden="1" x14ac:dyDescent="0.25">
      <c r="A114" s="37">
        <v>1161000</v>
      </c>
      <c r="B114" s="55" t="s">
        <v>241</v>
      </c>
      <c r="C114" s="66" t="s">
        <v>14</v>
      </c>
      <c r="D114" s="43">
        <f>D115+D116</f>
        <v>0</v>
      </c>
      <c r="E114" s="43">
        <f t="shared" ref="E114:J114" si="22">E115+E116</f>
        <v>0</v>
      </c>
      <c r="F114" s="84">
        <f t="shared" si="22"/>
        <v>0</v>
      </c>
      <c r="G114" s="84">
        <f t="shared" si="22"/>
        <v>0</v>
      </c>
      <c r="H114" s="84">
        <f t="shared" si="22"/>
        <v>0</v>
      </c>
      <c r="I114" s="84">
        <f t="shared" si="22"/>
        <v>0</v>
      </c>
      <c r="J114" s="84">
        <f t="shared" si="22"/>
        <v>0</v>
      </c>
      <c r="K114" s="50"/>
    </row>
    <row r="115" spans="1:11" s="1" customFormat="1" ht="18.75" hidden="1" customHeight="1" x14ac:dyDescent="0.25">
      <c r="A115" s="37">
        <v>1161100</v>
      </c>
      <c r="B115" s="67" t="s">
        <v>242</v>
      </c>
      <c r="C115" s="57">
        <v>471100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18.75" hidden="1" customHeight="1" x14ac:dyDescent="0.25">
      <c r="A116" s="37">
        <v>1161200</v>
      </c>
      <c r="B116" s="67" t="s">
        <v>243</v>
      </c>
      <c r="C116" s="57">
        <v>471200</v>
      </c>
      <c r="D116" s="51"/>
      <c r="E116" s="51"/>
      <c r="F116" s="85"/>
      <c r="G116" s="85"/>
      <c r="H116" s="85"/>
      <c r="I116" s="85"/>
      <c r="J116" s="85"/>
      <c r="K116" s="50"/>
    </row>
    <row r="117" spans="1:11" s="1" customFormat="1" ht="24.75" customHeight="1" x14ac:dyDescent="0.25">
      <c r="A117" s="37">
        <v>1162000</v>
      </c>
      <c r="B117" s="55" t="s">
        <v>244</v>
      </c>
      <c r="C117" s="66" t="s">
        <v>14</v>
      </c>
      <c r="D117" s="43">
        <f>D118+D119+D120+D121+D122+D123+D124+D125+D126</f>
        <v>6000</v>
      </c>
      <c r="E117" s="43">
        <f t="shared" ref="E117:J117" si="23">E118+E119+E120+E121+E122+E123+E124+E125+E126</f>
        <v>0</v>
      </c>
      <c r="F117" s="84">
        <f t="shared" si="23"/>
        <v>6000</v>
      </c>
      <c r="G117" s="84">
        <f t="shared" si="23"/>
        <v>1200</v>
      </c>
      <c r="H117" s="84">
        <f t="shared" si="23"/>
        <v>2700</v>
      </c>
      <c r="I117" s="84">
        <f t="shared" si="23"/>
        <v>4200</v>
      </c>
      <c r="J117" s="84">
        <f t="shared" si="23"/>
        <v>6000</v>
      </c>
      <c r="K117" s="50"/>
    </row>
    <row r="118" spans="1:11" s="1" customFormat="1" ht="21.75" hidden="1" customHeight="1" x14ac:dyDescent="0.25">
      <c r="A118" s="37">
        <v>1162100</v>
      </c>
      <c r="B118" s="67" t="s">
        <v>245</v>
      </c>
      <c r="C118" s="48" t="s">
        <v>96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1162200</v>
      </c>
      <c r="B119" s="67" t="s">
        <v>246</v>
      </c>
      <c r="C119" s="48" t="s">
        <v>97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1162300</v>
      </c>
      <c r="B120" s="67" t="s">
        <v>247</v>
      </c>
      <c r="C120" s="48" t="s">
        <v>98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1162400</v>
      </c>
      <c r="B121" s="67" t="s">
        <v>248</v>
      </c>
      <c r="C121" s="48" t="s">
        <v>99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1162500</v>
      </c>
      <c r="B122" s="67" t="s">
        <v>249</v>
      </c>
      <c r="C122" s="48" t="s">
        <v>100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1162600</v>
      </c>
      <c r="B123" s="67" t="s">
        <v>250</v>
      </c>
      <c r="C123" s="48" t="s">
        <v>101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1162700</v>
      </c>
      <c r="B124" s="67" t="s">
        <v>251</v>
      </c>
      <c r="C124" s="48" t="s">
        <v>102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hidden="1" customHeight="1" x14ac:dyDescent="0.25">
      <c r="A125" s="37">
        <v>1162800</v>
      </c>
      <c r="B125" s="67" t="s">
        <v>252</v>
      </c>
      <c r="C125" s="48" t="s">
        <v>48</v>
      </c>
      <c r="D125" s="51"/>
      <c r="E125" s="51"/>
      <c r="F125" s="51"/>
      <c r="G125" s="51"/>
      <c r="H125" s="51"/>
      <c r="I125" s="51"/>
      <c r="J125" s="51"/>
      <c r="K125" s="50"/>
    </row>
    <row r="126" spans="1:11" s="1" customFormat="1" ht="18.75" customHeight="1" x14ac:dyDescent="0.25">
      <c r="A126" s="37">
        <v>1162900</v>
      </c>
      <c r="B126" s="67" t="s">
        <v>253</v>
      </c>
      <c r="C126" s="48" t="s">
        <v>49</v>
      </c>
      <c r="D126" s="51">
        <v>6000</v>
      </c>
      <c r="E126" s="51"/>
      <c r="F126" s="51">
        <v>6000</v>
      </c>
      <c r="G126" s="51">
        <v>1200</v>
      </c>
      <c r="H126" s="51">
        <v>2700</v>
      </c>
      <c r="I126" s="51">
        <v>4200</v>
      </c>
      <c r="J126" s="51">
        <f>+F126</f>
        <v>6000</v>
      </c>
      <c r="K126" s="50"/>
    </row>
    <row r="127" spans="1:11" s="1" customFormat="1" ht="18.75" customHeight="1" x14ac:dyDescent="0.25">
      <c r="A127" s="37">
        <v>1170000</v>
      </c>
      <c r="B127" s="65" t="s">
        <v>50</v>
      </c>
      <c r="C127" s="42" t="s">
        <v>14</v>
      </c>
      <c r="D127" s="84">
        <f>D128+D131+D136+D138+D141+D143+D145</f>
        <v>2412.3000000000002</v>
      </c>
      <c r="E127" s="84">
        <f t="shared" ref="E127:J127" si="24">E128+E131+E136+E138+E141+E143+E145</f>
        <v>0</v>
      </c>
      <c r="F127" s="84">
        <f t="shared" si="24"/>
        <v>2412.3000000000002</v>
      </c>
      <c r="G127" s="84">
        <f t="shared" si="24"/>
        <v>482.4</v>
      </c>
      <c r="H127" s="84">
        <f t="shared" si="24"/>
        <v>1085.5</v>
      </c>
      <c r="I127" s="84">
        <f t="shared" si="24"/>
        <v>1688.6</v>
      </c>
      <c r="J127" s="84">
        <f t="shared" si="24"/>
        <v>2412.3000000000002</v>
      </c>
      <c r="K127" s="50"/>
    </row>
    <row r="128" spans="1:11" s="1" customFormat="1" ht="27" hidden="1" x14ac:dyDescent="0.25">
      <c r="A128" s="37">
        <v>1171000</v>
      </c>
      <c r="B128" s="55" t="s">
        <v>254</v>
      </c>
      <c r="C128" s="42" t="s">
        <v>14</v>
      </c>
      <c r="D128" s="84">
        <f>D129+D130</f>
        <v>0</v>
      </c>
      <c r="E128" s="84">
        <f t="shared" ref="E128:J128" si="25">E129+E130</f>
        <v>0</v>
      </c>
      <c r="F128" s="84">
        <f t="shared" si="25"/>
        <v>0</v>
      </c>
      <c r="G128" s="84">
        <f t="shared" si="25"/>
        <v>0</v>
      </c>
      <c r="H128" s="84">
        <f t="shared" si="25"/>
        <v>0</v>
      </c>
      <c r="I128" s="84">
        <f t="shared" si="25"/>
        <v>0</v>
      </c>
      <c r="J128" s="84">
        <f t="shared" si="25"/>
        <v>0</v>
      </c>
      <c r="K128" s="50"/>
    </row>
    <row r="129" spans="1:11" s="1" customFormat="1" ht="18.75" hidden="1" customHeight="1" x14ac:dyDescent="0.25">
      <c r="A129" s="37">
        <v>1171100</v>
      </c>
      <c r="B129" s="67" t="s">
        <v>255</v>
      </c>
      <c r="C129" s="48" t="s">
        <v>103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18.75" hidden="1" customHeight="1" x14ac:dyDescent="0.25">
      <c r="A130" s="37">
        <v>1171200</v>
      </c>
      <c r="B130" s="67" t="s">
        <v>256</v>
      </c>
      <c r="C130" s="48" t="s">
        <v>104</v>
      </c>
      <c r="D130" s="85"/>
      <c r="E130" s="85"/>
      <c r="F130" s="85"/>
      <c r="G130" s="85"/>
      <c r="H130" s="85"/>
      <c r="I130" s="85"/>
      <c r="J130" s="85"/>
      <c r="K130" s="50"/>
    </row>
    <row r="131" spans="1:11" s="1" customFormat="1" ht="39.75" customHeight="1" x14ac:dyDescent="0.25">
      <c r="A131" s="37">
        <v>1172000</v>
      </c>
      <c r="B131" s="55" t="s">
        <v>257</v>
      </c>
      <c r="C131" s="42" t="s">
        <v>14</v>
      </c>
      <c r="D131" s="84">
        <f>D132+D133+D134+D135</f>
        <v>2412.3000000000002</v>
      </c>
      <c r="E131" s="84">
        <f t="shared" ref="E131:J131" si="26">E132+E133+E134+E135</f>
        <v>0</v>
      </c>
      <c r="F131" s="84">
        <f t="shared" si="26"/>
        <v>2412.3000000000002</v>
      </c>
      <c r="G131" s="84">
        <f t="shared" si="26"/>
        <v>482.4</v>
      </c>
      <c r="H131" s="84">
        <f t="shared" si="26"/>
        <v>1085.5</v>
      </c>
      <c r="I131" s="84">
        <f t="shared" si="26"/>
        <v>1688.6</v>
      </c>
      <c r="J131" s="84">
        <f t="shared" si="26"/>
        <v>2412.3000000000002</v>
      </c>
      <c r="K131" s="50"/>
    </row>
    <row r="132" spans="1:11" s="1" customFormat="1" ht="18.75" hidden="1" customHeight="1" x14ac:dyDescent="0.25">
      <c r="A132" s="37">
        <v>1172100</v>
      </c>
      <c r="B132" s="47" t="s">
        <v>258</v>
      </c>
      <c r="C132" s="48" t="s">
        <v>105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hidden="1" customHeight="1" x14ac:dyDescent="0.25">
      <c r="A133" s="37">
        <v>1172200</v>
      </c>
      <c r="B133" s="47" t="s">
        <v>259</v>
      </c>
      <c r="C133" s="57">
        <v>482200</v>
      </c>
      <c r="D133" s="51"/>
      <c r="E133" s="51"/>
      <c r="F133" s="51"/>
      <c r="G133" s="51"/>
      <c r="H133" s="51"/>
      <c r="I133" s="51"/>
      <c r="J133" s="51"/>
      <c r="K133" s="50"/>
    </row>
    <row r="134" spans="1:11" s="1" customFormat="1" ht="18.75" customHeight="1" x14ac:dyDescent="0.25">
      <c r="A134" s="37">
        <v>1172300</v>
      </c>
      <c r="B134" s="67" t="s">
        <v>260</v>
      </c>
      <c r="C134" s="48" t="s">
        <v>51</v>
      </c>
      <c r="D134" s="49">
        <v>2412.3000000000002</v>
      </c>
      <c r="E134" s="51"/>
      <c r="F134" s="49">
        <v>2412.3000000000002</v>
      </c>
      <c r="G134" s="51">
        <v>482.4</v>
      </c>
      <c r="H134" s="51">
        <v>1085.5</v>
      </c>
      <c r="I134" s="51">
        <v>1688.6</v>
      </c>
      <c r="J134" s="51">
        <f>+F134</f>
        <v>2412.3000000000002</v>
      </c>
      <c r="K134" s="50"/>
    </row>
    <row r="135" spans="1:11" s="1" customFormat="1" ht="30" hidden="1" customHeight="1" x14ac:dyDescent="0.25">
      <c r="A135" s="37">
        <v>1172400</v>
      </c>
      <c r="B135" s="67" t="s">
        <v>261</v>
      </c>
      <c r="C135" s="48" t="s">
        <v>106</v>
      </c>
      <c r="D135" s="51"/>
      <c r="E135" s="51"/>
      <c r="F135" s="51"/>
      <c r="G135" s="51"/>
      <c r="H135" s="51"/>
      <c r="I135" s="51"/>
      <c r="J135" s="51"/>
      <c r="K135" s="50"/>
    </row>
    <row r="136" spans="1:11" s="1" customFormat="1" ht="18.75" hidden="1" customHeight="1" x14ac:dyDescent="0.25">
      <c r="A136" s="37">
        <v>1173000</v>
      </c>
      <c r="B136" s="55" t="s">
        <v>262</v>
      </c>
      <c r="C136" s="42" t="s">
        <v>14</v>
      </c>
      <c r="D136" s="43">
        <f>D137</f>
        <v>0</v>
      </c>
      <c r="E136" s="43">
        <f t="shared" ref="E136:J136" si="27">E137</f>
        <v>0</v>
      </c>
      <c r="F136" s="43">
        <f t="shared" si="27"/>
        <v>0</v>
      </c>
      <c r="G136" s="43">
        <f t="shared" si="27"/>
        <v>0</v>
      </c>
      <c r="H136" s="43">
        <f t="shared" si="27"/>
        <v>0</v>
      </c>
      <c r="I136" s="43">
        <f t="shared" si="27"/>
        <v>0</v>
      </c>
      <c r="J136" s="43">
        <f t="shared" si="27"/>
        <v>0</v>
      </c>
      <c r="K136" s="50"/>
    </row>
    <row r="137" spans="1:11" s="1" customFormat="1" ht="18.75" hidden="1" customHeight="1" x14ac:dyDescent="0.25">
      <c r="A137" s="37">
        <v>1173100</v>
      </c>
      <c r="B137" s="47" t="s">
        <v>263</v>
      </c>
      <c r="C137" s="48" t="s">
        <v>52</v>
      </c>
      <c r="D137" s="51"/>
      <c r="E137" s="51"/>
      <c r="F137" s="51"/>
      <c r="G137" s="51"/>
      <c r="H137" s="51"/>
      <c r="I137" s="51"/>
      <c r="J137" s="51"/>
      <c r="K137" s="50"/>
    </row>
    <row r="138" spans="1:11" s="1" customFormat="1" ht="18.75" hidden="1" customHeight="1" x14ac:dyDescent="0.25">
      <c r="A138" s="37">
        <v>1174000</v>
      </c>
      <c r="B138" s="55" t="s">
        <v>264</v>
      </c>
      <c r="C138" s="42" t="s">
        <v>14</v>
      </c>
      <c r="D138" s="43">
        <f>D139+D140</f>
        <v>0</v>
      </c>
      <c r="E138" s="43">
        <f t="shared" ref="E138:J138" si="28">E139+E140</f>
        <v>0</v>
      </c>
      <c r="F138" s="43">
        <f t="shared" si="28"/>
        <v>0</v>
      </c>
      <c r="G138" s="43">
        <f t="shared" si="28"/>
        <v>0</v>
      </c>
      <c r="H138" s="43">
        <f t="shared" si="28"/>
        <v>0</v>
      </c>
      <c r="I138" s="43">
        <f t="shared" si="28"/>
        <v>0</v>
      </c>
      <c r="J138" s="43">
        <f t="shared" si="28"/>
        <v>0</v>
      </c>
      <c r="K138" s="50"/>
    </row>
    <row r="139" spans="1:11" s="1" customFormat="1" ht="18.75" hidden="1" customHeight="1" x14ac:dyDescent="0.25">
      <c r="A139" s="37">
        <v>1174100</v>
      </c>
      <c r="B139" s="47" t="s">
        <v>265</v>
      </c>
      <c r="C139" s="48" t="s">
        <v>107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1174200</v>
      </c>
      <c r="B140" s="67" t="s">
        <v>266</v>
      </c>
      <c r="C140" s="48" t="s">
        <v>108</v>
      </c>
      <c r="D140" s="51"/>
      <c r="E140" s="51"/>
      <c r="F140" s="51"/>
      <c r="G140" s="51"/>
      <c r="H140" s="51"/>
      <c r="I140" s="51"/>
      <c r="J140" s="51"/>
      <c r="K140" s="50"/>
    </row>
    <row r="141" spans="1:11" s="1" customFormat="1" ht="18.75" hidden="1" customHeight="1" x14ac:dyDescent="0.25">
      <c r="A141" s="37">
        <v>1175000</v>
      </c>
      <c r="B141" s="55" t="s">
        <v>267</v>
      </c>
      <c r="C141" s="42" t="s">
        <v>14</v>
      </c>
      <c r="D141" s="43">
        <f>D142</f>
        <v>0</v>
      </c>
      <c r="E141" s="43">
        <f t="shared" ref="E141:J141" si="29">E142</f>
        <v>0</v>
      </c>
      <c r="F141" s="43">
        <f t="shared" si="29"/>
        <v>0</v>
      </c>
      <c r="G141" s="43">
        <f t="shared" si="29"/>
        <v>0</v>
      </c>
      <c r="H141" s="43">
        <f t="shared" si="29"/>
        <v>0</v>
      </c>
      <c r="I141" s="43">
        <f t="shared" si="29"/>
        <v>0</v>
      </c>
      <c r="J141" s="43">
        <f t="shared" si="29"/>
        <v>0</v>
      </c>
      <c r="K141" s="50"/>
    </row>
    <row r="142" spans="1:11" s="1" customFormat="1" ht="18.75" hidden="1" customHeight="1" x14ac:dyDescent="0.25">
      <c r="A142" s="37">
        <v>1175100</v>
      </c>
      <c r="B142" s="67" t="s">
        <v>268</v>
      </c>
      <c r="C142" s="48" t="s">
        <v>109</v>
      </c>
      <c r="D142" s="51"/>
      <c r="E142" s="51"/>
      <c r="F142" s="51"/>
      <c r="G142" s="51"/>
      <c r="H142" s="51"/>
      <c r="I142" s="51"/>
      <c r="J142" s="51"/>
      <c r="K142" s="50"/>
    </row>
    <row r="143" spans="1:11" s="1" customFormat="1" ht="18.75" customHeight="1" x14ac:dyDescent="0.25">
      <c r="A143" s="37">
        <v>1176000</v>
      </c>
      <c r="B143" s="55" t="s">
        <v>53</v>
      </c>
      <c r="C143" s="42" t="s">
        <v>14</v>
      </c>
      <c r="D143" s="43">
        <f>D144</f>
        <v>0</v>
      </c>
      <c r="E143" s="43">
        <f t="shared" ref="E143:J143" si="30">E144</f>
        <v>0</v>
      </c>
      <c r="F143" s="84">
        <f t="shared" si="30"/>
        <v>0</v>
      </c>
      <c r="G143" s="84">
        <f t="shared" si="30"/>
        <v>0</v>
      </c>
      <c r="H143" s="84">
        <f t="shared" si="30"/>
        <v>0</v>
      </c>
      <c r="I143" s="84">
        <f t="shared" si="30"/>
        <v>0</v>
      </c>
      <c r="J143" s="84">
        <f t="shared" si="30"/>
        <v>0</v>
      </c>
      <c r="K143" s="50"/>
    </row>
    <row r="144" spans="1:11" s="1" customFormat="1" ht="18.75" customHeight="1" x14ac:dyDescent="0.25">
      <c r="A144" s="37">
        <v>1176100</v>
      </c>
      <c r="B144" s="67" t="s">
        <v>269</v>
      </c>
      <c r="C144" s="48" t="s">
        <v>54</v>
      </c>
      <c r="D144" s="51"/>
      <c r="E144" s="51"/>
      <c r="F144" s="51"/>
      <c r="G144" s="51"/>
      <c r="H144" s="51"/>
      <c r="I144" s="51"/>
      <c r="J144" s="51"/>
      <c r="K144" s="50"/>
    </row>
    <row r="145" spans="1:11" s="1" customFormat="1" ht="18.75" customHeight="1" x14ac:dyDescent="0.25">
      <c r="A145" s="37">
        <v>1177000</v>
      </c>
      <c r="B145" s="55" t="s">
        <v>270</v>
      </c>
      <c r="C145" s="42" t="s">
        <v>14</v>
      </c>
      <c r="D145" s="43">
        <f>D146</f>
        <v>0</v>
      </c>
      <c r="E145" s="43">
        <f t="shared" ref="E145:J145" si="31">E146</f>
        <v>0</v>
      </c>
      <c r="F145" s="84">
        <f t="shared" si="31"/>
        <v>0</v>
      </c>
      <c r="G145" s="84">
        <f t="shared" si="31"/>
        <v>0</v>
      </c>
      <c r="H145" s="84">
        <f t="shared" si="31"/>
        <v>0</v>
      </c>
      <c r="I145" s="84">
        <f t="shared" si="31"/>
        <v>0</v>
      </c>
      <c r="J145" s="84">
        <f t="shared" si="31"/>
        <v>0</v>
      </c>
      <c r="K145" s="50"/>
    </row>
    <row r="146" spans="1:11" s="1" customFormat="1" ht="18.75" customHeight="1" x14ac:dyDescent="0.25">
      <c r="A146" s="37">
        <v>1177100</v>
      </c>
      <c r="B146" s="67" t="s">
        <v>271</v>
      </c>
      <c r="C146" s="48" t="s">
        <v>110</v>
      </c>
      <c r="D146" s="51"/>
      <c r="E146" s="51"/>
      <c r="F146" s="51"/>
      <c r="G146" s="51"/>
      <c r="H146" s="51"/>
      <c r="I146" s="51"/>
      <c r="J146" s="51"/>
      <c r="K146" s="50"/>
    </row>
    <row r="147" spans="1:11" s="1" customFormat="1" ht="24.75" customHeight="1" x14ac:dyDescent="0.25">
      <c r="A147" s="81" t="s">
        <v>55</v>
      </c>
      <c r="B147" s="67" t="s">
        <v>272</v>
      </c>
      <c r="C147" s="42" t="s">
        <v>14</v>
      </c>
      <c r="D147" s="68">
        <f>D148+D159+D164+D166</f>
        <v>0</v>
      </c>
      <c r="E147" s="68">
        <f t="shared" ref="E147:J147" si="32">E148+E159+E164+E166</f>
        <v>0</v>
      </c>
      <c r="F147" s="86">
        <f t="shared" si="32"/>
        <v>0</v>
      </c>
      <c r="G147" s="86">
        <f t="shared" si="32"/>
        <v>0</v>
      </c>
      <c r="H147" s="86">
        <f t="shared" si="32"/>
        <v>0</v>
      </c>
      <c r="I147" s="86">
        <f t="shared" si="32"/>
        <v>0</v>
      </c>
      <c r="J147" s="86">
        <f t="shared" si="32"/>
        <v>0</v>
      </c>
      <c r="K147" s="50"/>
    </row>
    <row r="148" spans="1:11" s="1" customFormat="1" ht="24.75" customHeight="1" x14ac:dyDescent="0.25">
      <c r="A148" s="81" t="s">
        <v>56</v>
      </c>
      <c r="B148" s="67" t="s">
        <v>273</v>
      </c>
      <c r="C148" s="42" t="s">
        <v>14</v>
      </c>
      <c r="D148" s="68">
        <f>D149+D150+D151+D152+D153+D154+D155+D156+D157+D158</f>
        <v>0</v>
      </c>
      <c r="E148" s="68">
        <f t="shared" ref="E148:J148" si="33">E149+E150+E151+E152+E153+E154+E155+E156+E157+E158</f>
        <v>0</v>
      </c>
      <c r="F148" s="86">
        <f t="shared" si="33"/>
        <v>0</v>
      </c>
      <c r="G148" s="86">
        <f t="shared" si="33"/>
        <v>0</v>
      </c>
      <c r="H148" s="86">
        <f t="shared" si="33"/>
        <v>0</v>
      </c>
      <c r="I148" s="86">
        <f t="shared" si="33"/>
        <v>0</v>
      </c>
      <c r="J148" s="86">
        <f t="shared" si="33"/>
        <v>0</v>
      </c>
      <c r="K148" s="50"/>
    </row>
    <row r="149" spans="1:11" s="1" customFormat="1" ht="24.75" customHeight="1" x14ac:dyDescent="0.25">
      <c r="A149" s="81" t="s">
        <v>57</v>
      </c>
      <c r="B149" s="67" t="s">
        <v>274</v>
      </c>
      <c r="C149" s="48" t="s">
        <v>58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4.75" customHeight="1" x14ac:dyDescent="0.25">
      <c r="A150" s="81" t="s">
        <v>111</v>
      </c>
      <c r="B150" s="67" t="s">
        <v>275</v>
      </c>
      <c r="C150" s="48" t="s">
        <v>112</v>
      </c>
      <c r="D150" s="51"/>
      <c r="E150" s="69"/>
      <c r="F150" s="51"/>
      <c r="G150" s="69"/>
      <c r="H150" s="51"/>
      <c r="I150" s="69"/>
      <c r="J150" s="51"/>
      <c r="K150" s="50"/>
    </row>
    <row r="151" spans="1:11" s="1" customFormat="1" ht="28.5" x14ac:dyDescent="0.25">
      <c r="A151" s="81" t="s">
        <v>113</v>
      </c>
      <c r="B151" s="67" t="s">
        <v>276</v>
      </c>
      <c r="C151" s="48" t="s">
        <v>114</v>
      </c>
      <c r="D151" s="69"/>
      <c r="E151" s="69"/>
      <c r="F151" s="69"/>
      <c r="G151" s="69"/>
      <c r="H151" s="69"/>
      <c r="I151" s="69"/>
      <c r="J151" s="69"/>
      <c r="K151" s="50"/>
    </row>
    <row r="152" spans="1:11" s="1" customFormat="1" ht="24.75" customHeight="1" x14ac:dyDescent="0.25">
      <c r="A152" s="81" t="s">
        <v>59</v>
      </c>
      <c r="B152" s="67" t="s">
        <v>277</v>
      </c>
      <c r="C152" s="48" t="s">
        <v>60</v>
      </c>
      <c r="D152" s="51"/>
      <c r="E152" s="69"/>
      <c r="F152" s="51"/>
      <c r="G152" s="51"/>
      <c r="H152" s="51"/>
      <c r="I152" s="51"/>
      <c r="J152" s="51"/>
      <c r="K152" s="50"/>
    </row>
    <row r="153" spans="1:11" s="1" customFormat="1" ht="24.75" customHeight="1" x14ac:dyDescent="0.25">
      <c r="A153" s="81" t="s">
        <v>61</v>
      </c>
      <c r="B153" s="67" t="s">
        <v>278</v>
      </c>
      <c r="C153" s="48" t="s">
        <v>62</v>
      </c>
      <c r="D153" s="69"/>
      <c r="E153" s="69"/>
      <c r="F153" s="69"/>
      <c r="G153" s="69"/>
      <c r="H153" s="69"/>
      <c r="I153" s="69"/>
      <c r="J153" s="69"/>
      <c r="K153" s="50"/>
    </row>
    <row r="154" spans="1:11" s="1" customFormat="1" ht="24.75" customHeight="1" x14ac:dyDescent="0.25">
      <c r="A154" s="81" t="s">
        <v>63</v>
      </c>
      <c r="B154" s="67" t="s">
        <v>279</v>
      </c>
      <c r="C154" s="48" t="s">
        <v>64</v>
      </c>
      <c r="D154" s="69"/>
      <c r="E154" s="69"/>
      <c r="F154" s="69"/>
      <c r="G154" s="51"/>
      <c r="H154" s="69"/>
      <c r="I154" s="69"/>
      <c r="J154" s="69"/>
      <c r="K154" s="50"/>
    </row>
    <row r="155" spans="1:11" s="1" customFormat="1" ht="24.75" hidden="1" customHeight="1" x14ac:dyDescent="0.25">
      <c r="A155" s="81" t="s">
        <v>115</v>
      </c>
      <c r="B155" s="67" t="s">
        <v>280</v>
      </c>
      <c r="C155" s="48" t="s">
        <v>116</v>
      </c>
      <c r="D155" s="51"/>
      <c r="E155" s="69"/>
      <c r="F155" s="51"/>
      <c r="G155" s="69"/>
      <c r="H155" s="51"/>
      <c r="I155" s="69"/>
      <c r="J155" s="51"/>
      <c r="K155" s="50"/>
    </row>
    <row r="156" spans="1:11" s="1" customFormat="1" ht="24.75" customHeight="1" x14ac:dyDescent="0.25">
      <c r="A156" s="81" t="s">
        <v>65</v>
      </c>
      <c r="B156" s="67" t="s">
        <v>281</v>
      </c>
      <c r="C156" s="48" t="s">
        <v>66</v>
      </c>
      <c r="D156" s="69"/>
      <c r="E156" s="69"/>
      <c r="F156" s="69"/>
      <c r="G156" s="69"/>
      <c r="H156" s="69"/>
      <c r="I156" s="69"/>
      <c r="J156" s="69"/>
      <c r="K156" s="50"/>
    </row>
    <row r="157" spans="1:11" s="1" customFormat="1" ht="24.75" hidden="1" customHeight="1" x14ac:dyDescent="0.25">
      <c r="A157" s="64" t="s">
        <v>117</v>
      </c>
      <c r="B157" s="83" t="s">
        <v>282</v>
      </c>
      <c r="C157" s="57" t="s">
        <v>118</v>
      </c>
      <c r="D157" s="51"/>
      <c r="E157" s="69"/>
      <c r="F157" s="51"/>
      <c r="G157" s="69"/>
      <c r="H157" s="51"/>
      <c r="I157" s="69"/>
      <c r="J157" s="51"/>
      <c r="K157" s="50"/>
    </row>
    <row r="158" spans="1:11" s="1" customFormat="1" ht="24.75" customHeight="1" x14ac:dyDescent="0.25">
      <c r="A158" s="64" t="s">
        <v>119</v>
      </c>
      <c r="B158" s="83" t="s">
        <v>283</v>
      </c>
      <c r="C158" s="57" t="s">
        <v>120</v>
      </c>
      <c r="D158" s="69"/>
      <c r="E158" s="69"/>
      <c r="F158" s="69"/>
      <c r="G158" s="69"/>
      <c r="H158" s="69"/>
      <c r="I158" s="69"/>
      <c r="J158" s="69"/>
      <c r="K158" s="50"/>
    </row>
    <row r="159" spans="1:11" s="1" customFormat="1" ht="24.75" hidden="1" customHeight="1" x14ac:dyDescent="0.25">
      <c r="A159" s="81" t="s">
        <v>121</v>
      </c>
      <c r="B159" s="65" t="s">
        <v>284</v>
      </c>
      <c r="C159" s="66" t="s">
        <v>14</v>
      </c>
      <c r="D159" s="43">
        <f>D160+D161+D162+D163</f>
        <v>0</v>
      </c>
      <c r="E159" s="43">
        <f t="shared" ref="E159:J159" si="34">E160+E161+E162+E163</f>
        <v>0</v>
      </c>
      <c r="F159" s="43">
        <f t="shared" si="34"/>
        <v>0</v>
      </c>
      <c r="G159" s="43">
        <f t="shared" si="34"/>
        <v>0</v>
      </c>
      <c r="H159" s="43">
        <f t="shared" si="34"/>
        <v>0</v>
      </c>
      <c r="I159" s="43">
        <f t="shared" si="34"/>
        <v>0</v>
      </c>
      <c r="J159" s="43">
        <f t="shared" si="34"/>
        <v>0</v>
      </c>
      <c r="K159" s="50"/>
    </row>
    <row r="160" spans="1:11" ht="24.75" hidden="1" customHeight="1" x14ac:dyDescent="0.25">
      <c r="A160" s="81" t="s">
        <v>122</v>
      </c>
      <c r="B160" s="47" t="s">
        <v>285</v>
      </c>
      <c r="C160" s="48" t="s">
        <v>123</v>
      </c>
      <c r="D160" s="69"/>
      <c r="E160" s="69"/>
      <c r="F160" s="69"/>
      <c r="G160" s="69"/>
      <c r="H160" s="69"/>
      <c r="I160" s="69"/>
      <c r="J160" s="69"/>
      <c r="K160" s="50"/>
    </row>
    <row r="161" spans="1:11" ht="24.75" hidden="1" customHeight="1" x14ac:dyDescent="0.25">
      <c r="A161" s="81" t="s">
        <v>124</v>
      </c>
      <c r="B161" s="47" t="s">
        <v>286</v>
      </c>
      <c r="C161" s="48" t="s">
        <v>125</v>
      </c>
      <c r="D161" s="51"/>
      <c r="E161" s="69"/>
      <c r="F161" s="51"/>
      <c r="G161" s="69"/>
      <c r="H161" s="51"/>
      <c r="I161" s="69"/>
      <c r="J161" s="51"/>
      <c r="K161" s="50"/>
    </row>
    <row r="162" spans="1:11" ht="28.5" hidden="1" x14ac:dyDescent="0.25">
      <c r="A162" s="81" t="s">
        <v>126</v>
      </c>
      <c r="B162" s="67" t="s">
        <v>287</v>
      </c>
      <c r="C162" s="48" t="s">
        <v>127</v>
      </c>
      <c r="D162" s="51"/>
      <c r="E162" s="69"/>
      <c r="F162" s="51"/>
      <c r="G162" s="69"/>
      <c r="H162" s="51"/>
      <c r="I162" s="69"/>
      <c r="J162" s="51"/>
      <c r="K162" s="50"/>
    </row>
    <row r="163" spans="1:11" ht="24.75" hidden="1" customHeight="1" x14ac:dyDescent="0.25">
      <c r="A163" s="81" t="s">
        <v>128</v>
      </c>
      <c r="B163" s="67" t="s">
        <v>288</v>
      </c>
      <c r="C163" s="48" t="s">
        <v>129</v>
      </c>
      <c r="D163" s="70"/>
      <c r="E163" s="69"/>
      <c r="F163" s="70"/>
      <c r="G163" s="69"/>
      <c r="H163" s="70"/>
      <c r="I163" s="69"/>
      <c r="J163" s="70"/>
      <c r="K163" s="50"/>
    </row>
    <row r="164" spans="1:11" ht="24.75" hidden="1" customHeight="1" x14ac:dyDescent="0.25">
      <c r="A164" s="81" t="s">
        <v>130</v>
      </c>
      <c r="B164" s="65" t="s">
        <v>289</v>
      </c>
      <c r="C164" s="66" t="s">
        <v>14</v>
      </c>
      <c r="D164" s="43">
        <f>D165</f>
        <v>0</v>
      </c>
      <c r="E164" s="43">
        <f t="shared" ref="E164:J164" si="35">E165</f>
        <v>0</v>
      </c>
      <c r="F164" s="43">
        <f t="shared" si="35"/>
        <v>0</v>
      </c>
      <c r="G164" s="43">
        <f t="shared" si="35"/>
        <v>0</v>
      </c>
      <c r="H164" s="43">
        <f t="shared" si="35"/>
        <v>0</v>
      </c>
      <c r="I164" s="43">
        <f t="shared" si="35"/>
        <v>0</v>
      </c>
      <c r="J164" s="43">
        <f t="shared" si="35"/>
        <v>0</v>
      </c>
      <c r="K164" s="50"/>
    </row>
    <row r="165" spans="1:11" ht="24.75" hidden="1" customHeight="1" x14ac:dyDescent="0.25">
      <c r="A165" s="81" t="s">
        <v>131</v>
      </c>
      <c r="B165" s="47" t="s">
        <v>290</v>
      </c>
      <c r="C165" s="48" t="s">
        <v>132</v>
      </c>
      <c r="D165" s="51"/>
      <c r="E165" s="69"/>
      <c r="F165" s="51"/>
      <c r="G165" s="69"/>
      <c r="H165" s="51"/>
      <c r="I165" s="69"/>
      <c r="J165" s="51"/>
      <c r="K165" s="50"/>
    </row>
    <row r="166" spans="1:11" ht="24.75" hidden="1" customHeight="1" x14ac:dyDescent="0.25">
      <c r="A166" s="82" t="s">
        <v>133</v>
      </c>
      <c r="B166" s="71" t="s">
        <v>291</v>
      </c>
      <c r="C166" s="66" t="s">
        <v>14</v>
      </c>
      <c r="D166" s="43">
        <f>D167+D168+D169+D170</f>
        <v>0</v>
      </c>
      <c r="E166" s="43">
        <f t="shared" ref="E166:J166" si="36">E167+E168+E169+E170</f>
        <v>0</v>
      </c>
      <c r="F166" s="43">
        <f t="shared" si="36"/>
        <v>0</v>
      </c>
      <c r="G166" s="43">
        <f t="shared" si="36"/>
        <v>0</v>
      </c>
      <c r="H166" s="43">
        <f t="shared" si="36"/>
        <v>0</v>
      </c>
      <c r="I166" s="43">
        <f t="shared" si="36"/>
        <v>0</v>
      </c>
      <c r="J166" s="43">
        <f t="shared" si="36"/>
        <v>0</v>
      </c>
      <c r="K166" s="50"/>
    </row>
    <row r="167" spans="1:11" ht="24.75" hidden="1" customHeight="1" x14ac:dyDescent="0.25">
      <c r="A167" s="81" t="s">
        <v>134</v>
      </c>
      <c r="B167" s="47" t="s">
        <v>292</v>
      </c>
      <c r="C167" s="48" t="s">
        <v>135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136</v>
      </c>
      <c r="B168" s="47" t="s">
        <v>293</v>
      </c>
      <c r="C168" s="48" t="s">
        <v>137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81" t="s">
        <v>138</v>
      </c>
      <c r="B169" s="67" t="s">
        <v>294</v>
      </c>
      <c r="C169" s="48" t="s">
        <v>139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hidden="1" customHeight="1" x14ac:dyDescent="0.25">
      <c r="A170" s="64">
        <v>1244000</v>
      </c>
      <c r="B170" s="72" t="s">
        <v>295</v>
      </c>
      <c r="C170" s="48" t="s">
        <v>140</v>
      </c>
      <c r="D170" s="51"/>
      <c r="E170" s="69"/>
      <c r="F170" s="51"/>
      <c r="G170" s="69"/>
      <c r="H170" s="51"/>
      <c r="I170" s="69"/>
      <c r="J170" s="51"/>
      <c r="K170" s="50"/>
    </row>
    <row r="171" spans="1:11" ht="24.75" customHeight="1" x14ac:dyDescent="0.25">
      <c r="A171" s="37">
        <v>1000000</v>
      </c>
      <c r="B171" s="73" t="s">
        <v>141</v>
      </c>
      <c r="C171" s="66" t="s">
        <v>14</v>
      </c>
      <c r="D171" s="84">
        <f t="shared" ref="D171:J171" si="37">D147+D30</f>
        <v>345587</v>
      </c>
      <c r="E171" s="84">
        <f t="shared" si="37"/>
        <v>0</v>
      </c>
      <c r="F171" s="84">
        <f t="shared" si="37"/>
        <v>345587</v>
      </c>
      <c r="G171" s="84">
        <f t="shared" si="37"/>
        <v>39530.300000000003</v>
      </c>
      <c r="H171" s="84">
        <f t="shared" si="37"/>
        <v>124574.79999999999</v>
      </c>
      <c r="I171" s="84">
        <f t="shared" si="37"/>
        <v>235746.5</v>
      </c>
      <c r="J171" s="84">
        <f t="shared" si="37"/>
        <v>345587</v>
      </c>
      <c r="K171" s="50"/>
    </row>
    <row r="172" spans="1:11" ht="18" customHeight="1" x14ac:dyDescent="0.25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</row>
    <row r="173" spans="1:11" ht="13.5" customHeight="1" x14ac:dyDescent="0.25">
      <c r="A173" s="127" t="s">
        <v>318</v>
      </c>
      <c r="B173" s="127"/>
      <c r="C173" s="127"/>
      <c r="D173" s="127"/>
      <c r="E173" s="127"/>
      <c r="F173" s="127"/>
      <c r="G173" s="127"/>
      <c r="H173" s="127"/>
      <c r="I173" s="127"/>
      <c r="J173" s="127"/>
    </row>
    <row r="174" spans="1:11" ht="14.25" x14ac:dyDescent="0.25">
      <c r="A174" s="135"/>
      <c r="B174" s="135"/>
      <c r="C174" s="135"/>
      <c r="D174" s="135"/>
      <c r="E174" s="135"/>
      <c r="F174" s="135"/>
      <c r="G174" s="135"/>
      <c r="H174" s="135"/>
      <c r="I174" s="135"/>
      <c r="J174" s="135"/>
    </row>
    <row r="175" spans="1:11" ht="24.75" customHeight="1" x14ac:dyDescent="0.3">
      <c r="A175" s="147" t="s">
        <v>308</v>
      </c>
      <c r="B175" s="147"/>
      <c r="C175" s="145"/>
      <c r="D175" s="145"/>
      <c r="E175" s="145"/>
      <c r="F175" s="146" t="s">
        <v>309</v>
      </c>
      <c r="G175" s="146"/>
      <c r="H175" s="146"/>
      <c r="I175" s="74"/>
      <c r="J175" s="74"/>
    </row>
    <row r="176" spans="1:11" ht="16.5" x14ac:dyDescent="0.25">
      <c r="A176" s="91" t="s">
        <v>147</v>
      </c>
      <c r="B176" s="88"/>
      <c r="C176" s="149" t="s">
        <v>67</v>
      </c>
      <c r="D176" s="149"/>
      <c r="E176" s="149"/>
      <c r="F176" s="148" t="s">
        <v>68</v>
      </c>
      <c r="G176" s="148"/>
      <c r="H176" s="148"/>
      <c r="J176" s="88"/>
    </row>
    <row r="177" spans="1:10" ht="18.75" customHeight="1" x14ac:dyDescent="0.25">
      <c r="A177" s="92" t="s">
        <v>69</v>
      </c>
      <c r="B177" s="89"/>
      <c r="C177" s="92"/>
      <c r="D177" s="89"/>
      <c r="E177" s="89"/>
      <c r="F177" s="89"/>
      <c r="G177" s="89"/>
      <c r="H177" s="89"/>
      <c r="I177" s="89"/>
      <c r="J177" s="89"/>
    </row>
    <row r="178" spans="1:10" ht="29.25" customHeight="1" x14ac:dyDescent="0.3">
      <c r="A178" s="147" t="s">
        <v>310</v>
      </c>
      <c r="B178" s="147"/>
      <c r="C178" s="145"/>
      <c r="D178" s="145"/>
      <c r="E178" s="145"/>
      <c r="F178" s="146" t="s">
        <v>311</v>
      </c>
      <c r="G178" s="146"/>
      <c r="H178" s="146"/>
      <c r="I178" s="74"/>
      <c r="J178" s="74"/>
    </row>
    <row r="179" spans="1:10" ht="16.5" x14ac:dyDescent="0.25">
      <c r="A179" s="91" t="s">
        <v>148</v>
      </c>
      <c r="B179" s="90"/>
      <c r="C179" s="149" t="s">
        <v>67</v>
      </c>
      <c r="D179" s="149"/>
      <c r="E179" s="149"/>
      <c r="F179" s="148" t="s">
        <v>68</v>
      </c>
      <c r="G179" s="148"/>
      <c r="H179" s="148"/>
      <c r="J179" s="8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  <row r="6833" spans="1:7" x14ac:dyDescent="0.25">
      <c r="A6833" s="80"/>
      <c r="B6833" s="77"/>
      <c r="D6833" s="78"/>
      <c r="E6833" s="78"/>
      <c r="F6833" s="78"/>
      <c r="G6833" s="78"/>
    </row>
  </sheetData>
  <mergeCells count="42">
    <mergeCell ref="A178:B178"/>
    <mergeCell ref="C178:E178"/>
    <mergeCell ref="F178:H178"/>
    <mergeCell ref="C179:E179"/>
    <mergeCell ref="F179:H179"/>
    <mergeCell ref="C176:E176"/>
    <mergeCell ref="F176:H176"/>
    <mergeCell ref="A25:C25"/>
    <mergeCell ref="G25:J25"/>
    <mergeCell ref="D27:E27"/>
    <mergeCell ref="F27:F28"/>
    <mergeCell ref="G27:J27"/>
    <mergeCell ref="A172:J172"/>
    <mergeCell ref="A173:J173"/>
    <mergeCell ref="A174:J174"/>
    <mergeCell ref="A175:B175"/>
    <mergeCell ref="C175:E175"/>
    <mergeCell ref="F175:H175"/>
    <mergeCell ref="A24:B24"/>
    <mergeCell ref="A15:J15"/>
    <mergeCell ref="A17:D17"/>
    <mergeCell ref="G17:J17"/>
    <mergeCell ref="A18:D18"/>
    <mergeCell ref="A19:B19"/>
    <mergeCell ref="G19:J19"/>
    <mergeCell ref="G20:J20"/>
    <mergeCell ref="A21:C21"/>
    <mergeCell ref="A22:B22"/>
    <mergeCell ref="A23:C23"/>
    <mergeCell ref="G23:J23"/>
    <mergeCell ref="A14:J14"/>
    <mergeCell ref="H1:J1"/>
    <mergeCell ref="H2:J2"/>
    <mergeCell ref="H3:J3"/>
    <mergeCell ref="H4:J4"/>
    <mergeCell ref="A5:J5"/>
    <mergeCell ref="A7:J7"/>
    <mergeCell ref="A8:J8"/>
    <mergeCell ref="A10:J10"/>
    <mergeCell ref="A11:J11"/>
    <mergeCell ref="A12:J12"/>
    <mergeCell ref="A13:J1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3"/>
  <sheetViews>
    <sheetView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19" t="s">
        <v>322</v>
      </c>
      <c r="I1" s="119"/>
      <c r="J1" s="119"/>
    </row>
    <row r="2" spans="1:10" ht="59.25" customHeight="1" x14ac:dyDescent="0.25">
      <c r="H2" s="119" t="s">
        <v>312</v>
      </c>
      <c r="I2" s="119"/>
      <c r="J2" s="119"/>
    </row>
    <row r="3" spans="1:10" ht="94.5" customHeight="1" x14ac:dyDescent="0.25">
      <c r="H3" s="119" t="s">
        <v>145</v>
      </c>
      <c r="I3" s="119"/>
      <c r="J3" s="119"/>
    </row>
    <row r="4" spans="1:10" ht="10.5" customHeight="1" x14ac:dyDescent="0.25">
      <c r="H4" s="121"/>
      <c r="I4" s="121"/>
      <c r="J4" s="121"/>
    </row>
    <row r="5" spans="1:10" ht="20.25" x14ac:dyDescent="0.35">
      <c r="A5" s="122" t="s">
        <v>146</v>
      </c>
      <c r="B5" s="122"/>
      <c r="C5" s="122"/>
      <c r="D5" s="122"/>
      <c r="E5" s="122"/>
      <c r="F5" s="122"/>
      <c r="G5" s="122"/>
      <c r="H5" s="122"/>
      <c r="I5" s="122"/>
      <c r="J5" s="122"/>
    </row>
    <row r="6" spans="1:10" x14ac:dyDescent="0.25">
      <c r="B6" s="4"/>
      <c r="C6" s="5"/>
    </row>
    <row r="7" spans="1:10" ht="33" customHeight="1" x14ac:dyDescent="0.25">
      <c r="A7" s="123" t="s">
        <v>307</v>
      </c>
      <c r="B7" s="123"/>
      <c r="C7" s="123"/>
      <c r="D7" s="123"/>
      <c r="E7" s="123"/>
      <c r="F7" s="123"/>
      <c r="G7" s="123"/>
      <c r="H7" s="123"/>
      <c r="I7" s="123"/>
      <c r="J7" s="123"/>
    </row>
    <row r="8" spans="1:10" s="1" customFormat="1" ht="9.75" customHeight="1" x14ac:dyDescent="0.25">
      <c r="A8" s="120" t="s">
        <v>149</v>
      </c>
      <c r="B8" s="120"/>
      <c r="C8" s="120"/>
      <c r="D8" s="120"/>
      <c r="E8" s="120"/>
      <c r="F8" s="120"/>
      <c r="G8" s="120"/>
      <c r="H8" s="120"/>
      <c r="I8" s="120"/>
      <c r="J8" s="120"/>
    </row>
    <row r="9" spans="1:10" ht="14.25" customHeight="1" x14ac:dyDescent="0.25">
      <c r="B9" s="6"/>
      <c r="C9" s="103"/>
      <c r="D9" s="6"/>
      <c r="E9" s="6"/>
      <c r="F9" s="6"/>
      <c r="G9" s="6"/>
      <c r="H9" s="8"/>
    </row>
    <row r="10" spans="1:10" ht="25.5" customHeight="1" x14ac:dyDescent="0.3">
      <c r="A10" s="125" t="s">
        <v>300</v>
      </c>
      <c r="B10" s="125"/>
      <c r="C10" s="125"/>
      <c r="D10" s="125"/>
      <c r="E10" s="125"/>
      <c r="F10" s="125"/>
      <c r="G10" s="125"/>
      <c r="H10" s="125"/>
      <c r="I10" s="125"/>
      <c r="J10" s="125"/>
    </row>
    <row r="11" spans="1:10" ht="21" customHeight="1" x14ac:dyDescent="0.25">
      <c r="A11" s="126" t="s">
        <v>297</v>
      </c>
      <c r="B11" s="126"/>
      <c r="C11" s="126"/>
      <c r="D11" s="126"/>
      <c r="E11" s="126"/>
      <c r="F11" s="126"/>
      <c r="G11" s="126"/>
      <c r="H11" s="126"/>
      <c r="I11" s="126"/>
      <c r="J11" s="126"/>
    </row>
    <row r="12" spans="1:10" ht="27" customHeight="1" x14ac:dyDescent="0.25">
      <c r="A12" s="127" t="s">
        <v>320</v>
      </c>
      <c r="B12" s="127"/>
      <c r="C12" s="127"/>
      <c r="D12" s="127"/>
      <c r="E12" s="127"/>
      <c r="F12" s="127"/>
      <c r="G12" s="127"/>
      <c r="H12" s="127"/>
      <c r="I12" s="127"/>
      <c r="J12" s="127"/>
    </row>
    <row r="13" spans="1:10" ht="24.75" customHeight="1" x14ac:dyDescent="0.45">
      <c r="A13" s="128" t="s">
        <v>150</v>
      </c>
      <c r="B13" s="128"/>
      <c r="C13" s="128"/>
      <c r="D13" s="128"/>
      <c r="E13" s="128"/>
      <c r="F13" s="128"/>
      <c r="G13" s="128"/>
      <c r="H13" s="128"/>
      <c r="I13" s="128"/>
      <c r="J13" s="128"/>
    </row>
    <row r="14" spans="1:10" s="9" customFormat="1" ht="18" customHeight="1" x14ac:dyDescent="0.3">
      <c r="A14" s="129" t="s">
        <v>151</v>
      </c>
      <c r="B14" s="129"/>
      <c r="C14" s="129"/>
      <c r="D14" s="129"/>
      <c r="E14" s="129"/>
      <c r="F14" s="129"/>
      <c r="G14" s="129"/>
      <c r="H14" s="129"/>
      <c r="I14" s="129"/>
      <c r="J14" s="129"/>
    </row>
    <row r="15" spans="1:10" s="10" customFormat="1" ht="16.5" customHeight="1" x14ac:dyDescent="0.25">
      <c r="A15" s="130" t="s">
        <v>302</v>
      </c>
      <c r="B15" s="130"/>
      <c r="C15" s="130"/>
      <c r="D15" s="130"/>
      <c r="E15" s="130"/>
      <c r="F15" s="130"/>
      <c r="G15" s="130"/>
      <c r="H15" s="130"/>
      <c r="I15" s="130"/>
      <c r="J15" s="130"/>
    </row>
    <row r="16" spans="1:10" s="10" customFormat="1" ht="27" customHeight="1" x14ac:dyDescent="0.3">
      <c r="A16" s="103"/>
      <c r="B16" s="104"/>
      <c r="C16" s="12"/>
      <c r="D16" s="104"/>
      <c r="E16" s="104"/>
      <c r="F16" s="104"/>
      <c r="G16" s="13"/>
      <c r="H16" s="13"/>
      <c r="I16" s="104"/>
      <c r="J16" s="104"/>
    </row>
    <row r="17" spans="1:21" s="15" customFormat="1" ht="30.75" customHeight="1" thickBot="1" x14ac:dyDescent="0.3">
      <c r="A17" s="131" t="s">
        <v>304</v>
      </c>
      <c r="B17" s="131"/>
      <c r="C17" s="131"/>
      <c r="D17" s="131"/>
      <c r="E17" s="14"/>
      <c r="G17" s="132" t="s">
        <v>158</v>
      </c>
      <c r="H17" s="132"/>
      <c r="I17" s="132"/>
      <c r="J17" s="132"/>
    </row>
    <row r="18" spans="1:21" s="17" customFormat="1" ht="15.75" customHeight="1" thickBot="1" x14ac:dyDescent="0.3">
      <c r="A18" s="133" t="s">
        <v>313</v>
      </c>
      <c r="B18" s="133"/>
      <c r="C18" s="133"/>
      <c r="D18" s="133"/>
      <c r="G18" s="29" t="s">
        <v>159</v>
      </c>
      <c r="H18" s="19" t="s">
        <v>0</v>
      </c>
      <c r="I18" s="20" t="s">
        <v>0</v>
      </c>
      <c r="J18" s="21" t="s">
        <v>1</v>
      </c>
    </row>
    <row r="19" spans="1:21" s="106" customFormat="1" ht="72" customHeight="1" thickBot="1" x14ac:dyDescent="0.3">
      <c r="A19" s="131" t="s">
        <v>153</v>
      </c>
      <c r="B19" s="131"/>
      <c r="C19" s="79"/>
      <c r="D19" s="10"/>
      <c r="G19" s="134" t="s">
        <v>305</v>
      </c>
      <c r="H19" s="134"/>
      <c r="I19" s="134"/>
      <c r="J19" s="134"/>
      <c r="N19" s="106" t="s">
        <v>298</v>
      </c>
      <c r="U19" s="106" t="s">
        <v>299</v>
      </c>
    </row>
    <row r="20" spans="1:21" s="106" customFormat="1" ht="12.75" customHeight="1" thickBot="1" x14ac:dyDescent="0.3">
      <c r="A20" s="79" t="s">
        <v>152</v>
      </c>
      <c r="C20" s="23"/>
      <c r="D20" s="24"/>
      <c r="E20" s="25"/>
      <c r="F20" s="25"/>
      <c r="G20" s="124"/>
      <c r="H20" s="124"/>
      <c r="I20" s="124"/>
      <c r="J20" s="124"/>
    </row>
    <row r="21" spans="1:21" s="17" customFormat="1" ht="15.75" customHeight="1" thickBot="1" x14ac:dyDescent="0.3">
      <c r="A21" s="136" t="s">
        <v>154</v>
      </c>
      <c r="B21" s="136"/>
      <c r="C21" s="136"/>
      <c r="G21" s="17" t="s">
        <v>162</v>
      </c>
      <c r="I21" s="26" t="s">
        <v>306</v>
      </c>
    </row>
    <row r="22" spans="1:21" s="17" customFormat="1" ht="12.75" customHeight="1" x14ac:dyDescent="0.25">
      <c r="A22" s="137" t="s">
        <v>155</v>
      </c>
      <c r="B22" s="137"/>
      <c r="C22" s="28"/>
      <c r="F22" s="27"/>
      <c r="G22" s="18" t="s">
        <v>163</v>
      </c>
    </row>
    <row r="23" spans="1:21" s="17" customFormat="1" ht="38.25" customHeight="1" thickBot="1" x14ac:dyDescent="0.3">
      <c r="A23" s="138" t="s">
        <v>296</v>
      </c>
      <c r="B23" s="138"/>
      <c r="C23" s="138"/>
      <c r="D23" s="105"/>
      <c r="E23" s="16"/>
      <c r="G23" s="136" t="s">
        <v>160</v>
      </c>
      <c r="H23" s="136"/>
      <c r="I23" s="136"/>
      <c r="J23" s="136"/>
    </row>
    <row r="24" spans="1:21" s="27" customFormat="1" ht="15.75" customHeight="1" thickBot="1" x14ac:dyDescent="0.3">
      <c r="A24" s="123" t="s">
        <v>156</v>
      </c>
      <c r="B24" s="123"/>
      <c r="C24" s="28"/>
      <c r="D24" s="87"/>
      <c r="E24" s="18"/>
      <c r="H24" s="30" t="s">
        <v>2</v>
      </c>
      <c r="I24" s="31" t="s">
        <v>3</v>
      </c>
      <c r="J24" s="32" t="s">
        <v>4</v>
      </c>
    </row>
    <row r="25" spans="1:21" s="27" customFormat="1" ht="16.5" customHeight="1" thickBot="1" x14ac:dyDescent="0.3">
      <c r="A25" s="136" t="s">
        <v>157</v>
      </c>
      <c r="B25" s="136"/>
      <c r="C25" s="136"/>
      <c r="E25" s="26" t="s">
        <v>2</v>
      </c>
      <c r="G25" s="139" t="s">
        <v>161</v>
      </c>
      <c r="H25" s="139"/>
      <c r="I25" s="139"/>
      <c r="J25" s="139"/>
    </row>
    <row r="26" spans="1:21" s="27" customFormat="1" ht="12.75" customHeight="1" x14ac:dyDescent="0.25">
      <c r="A26" s="79"/>
      <c r="B26" s="18"/>
      <c r="C26" s="33"/>
      <c r="E26" s="34"/>
      <c r="F26" s="17"/>
      <c r="G26" s="17"/>
    </row>
    <row r="27" spans="1:21" s="1" customFormat="1" ht="35.25" customHeight="1" x14ac:dyDescent="0.25">
      <c r="A27" s="64" t="s">
        <v>164</v>
      </c>
      <c r="B27" s="107" t="s">
        <v>165</v>
      </c>
      <c r="C27" s="107"/>
      <c r="D27" s="140" t="s">
        <v>166</v>
      </c>
      <c r="E27" s="141"/>
      <c r="F27" s="142" t="s">
        <v>168</v>
      </c>
      <c r="G27" s="142" t="s">
        <v>169</v>
      </c>
      <c r="H27" s="143"/>
      <c r="I27" s="143"/>
      <c r="J27" s="143"/>
    </row>
    <row r="28" spans="1:21" s="10" customFormat="1" ht="67.5" customHeight="1" x14ac:dyDescent="0.25">
      <c r="A28" s="64"/>
      <c r="B28" s="107" t="s">
        <v>142</v>
      </c>
      <c r="C28" s="36" t="s">
        <v>70</v>
      </c>
      <c r="D28" s="107" t="s">
        <v>5</v>
      </c>
      <c r="E28" s="107" t="s">
        <v>167</v>
      </c>
      <c r="F28" s="143"/>
      <c r="G28" s="107" t="s">
        <v>6</v>
      </c>
      <c r="H28" s="107" t="s">
        <v>7</v>
      </c>
      <c r="I28" s="107" t="s">
        <v>8</v>
      </c>
      <c r="J28" s="107" t="s">
        <v>9</v>
      </c>
    </row>
    <row r="29" spans="1:21" s="40" customFormat="1" ht="21.75" customHeight="1" x14ac:dyDescent="0.25">
      <c r="A29" s="37" t="s">
        <v>10</v>
      </c>
      <c r="B29" s="107" t="s">
        <v>11</v>
      </c>
      <c r="C29" s="36" t="s">
        <v>12</v>
      </c>
      <c r="D29" s="38" t="s">
        <v>2</v>
      </c>
      <c r="E29" s="38" t="s">
        <v>13</v>
      </c>
      <c r="F29" s="38" t="s">
        <v>71</v>
      </c>
      <c r="G29" s="39">
        <v>4</v>
      </c>
      <c r="H29" s="39">
        <v>5</v>
      </c>
      <c r="I29" s="39">
        <v>6</v>
      </c>
      <c r="J29" s="39">
        <v>7</v>
      </c>
    </row>
    <row r="30" spans="1:21" s="105" customFormat="1" ht="24.75" customHeight="1" x14ac:dyDescent="0.25">
      <c r="A30" s="37">
        <v>1100000</v>
      </c>
      <c r="B30" s="41" t="s">
        <v>170</v>
      </c>
      <c r="C30" s="42" t="s">
        <v>14</v>
      </c>
      <c r="D30" s="84">
        <f t="shared" ref="D30:J30" si="0">D31+D40+D76+D85+D90+D113+D127</f>
        <v>345587</v>
      </c>
      <c r="E30" s="84">
        <f t="shared" si="0"/>
        <v>0</v>
      </c>
      <c r="F30" s="84">
        <f t="shared" si="0"/>
        <v>345587</v>
      </c>
      <c r="G30" s="84">
        <f t="shared" si="0"/>
        <v>39530.300000000003</v>
      </c>
      <c r="H30" s="84">
        <f t="shared" si="0"/>
        <v>118617.1</v>
      </c>
      <c r="I30" s="84">
        <f t="shared" si="0"/>
        <v>231239.3</v>
      </c>
      <c r="J30" s="84">
        <f t="shared" si="0"/>
        <v>345587</v>
      </c>
    </row>
    <row r="31" spans="1:21" s="10" customFormat="1" ht="71.25" x14ac:dyDescent="0.25">
      <c r="A31" s="37">
        <v>1110000</v>
      </c>
      <c r="B31" s="45" t="s">
        <v>171</v>
      </c>
      <c r="C31" s="42" t="s">
        <v>14</v>
      </c>
      <c r="D31" s="84">
        <f t="shared" ref="D31:J31" si="1">D32</f>
        <v>258668.2</v>
      </c>
      <c r="E31" s="84">
        <f t="shared" si="1"/>
        <v>0</v>
      </c>
      <c r="F31" s="84">
        <f t="shared" si="1"/>
        <v>258668.2</v>
      </c>
      <c r="G31" s="84">
        <f t="shared" si="1"/>
        <v>35161.300000000003</v>
      </c>
      <c r="H31" s="84">
        <f t="shared" si="1"/>
        <v>93870.7</v>
      </c>
      <c r="I31" s="84">
        <f t="shared" si="1"/>
        <v>167938.3</v>
      </c>
      <c r="J31" s="84">
        <f t="shared" si="1"/>
        <v>258668.2</v>
      </c>
    </row>
    <row r="32" spans="1:21" s="10" customFormat="1" ht="19.5" customHeight="1" x14ac:dyDescent="0.25">
      <c r="A32" s="37">
        <v>1110000</v>
      </c>
      <c r="B32" s="46" t="s">
        <v>144</v>
      </c>
      <c r="C32" s="42" t="s">
        <v>14</v>
      </c>
      <c r="D32" s="84">
        <f>D33+D34+D35+D36+D37+D38+D39</f>
        <v>258668.2</v>
      </c>
      <c r="E32" s="84">
        <f t="shared" ref="E32:J32" si="2">E33+E34+E35+E36+E37+E38+E39</f>
        <v>0</v>
      </c>
      <c r="F32" s="84">
        <f t="shared" si="2"/>
        <v>258668.2</v>
      </c>
      <c r="G32" s="84">
        <f>G33+G34+G35+G36+G37+G38+G39</f>
        <v>35161.300000000003</v>
      </c>
      <c r="H32" s="84">
        <f t="shared" si="2"/>
        <v>93870.7</v>
      </c>
      <c r="I32" s="84">
        <f t="shared" si="2"/>
        <v>167938.3</v>
      </c>
      <c r="J32" s="84">
        <f t="shared" si="2"/>
        <v>258668.2</v>
      </c>
    </row>
    <row r="33" spans="1:11" s="10" customFormat="1" ht="17.25" customHeight="1" x14ac:dyDescent="0.25">
      <c r="A33" s="37">
        <v>1111000</v>
      </c>
      <c r="B33" s="47" t="s">
        <v>172</v>
      </c>
      <c r="C33" s="48" t="s">
        <v>72</v>
      </c>
      <c r="D33" s="49">
        <v>258668.2</v>
      </c>
      <c r="E33" s="49"/>
      <c r="F33" s="49">
        <v>258668.2</v>
      </c>
      <c r="G33" s="49">
        <f>43111.3-7950</f>
        <v>35161.300000000003</v>
      </c>
      <c r="H33" s="49">
        <f>107778.4-7950-5957.7</f>
        <v>93870.7</v>
      </c>
      <c r="I33" s="49">
        <f>172445.5-4507.2</f>
        <v>167938.3</v>
      </c>
      <c r="J33" s="49">
        <f>+F33</f>
        <v>258668.2</v>
      </c>
      <c r="K33" s="50"/>
    </row>
    <row r="34" spans="1:11" s="10" customFormat="1" ht="26.25" customHeight="1" x14ac:dyDescent="0.25">
      <c r="A34" s="37">
        <v>1112000</v>
      </c>
      <c r="B34" s="47" t="s">
        <v>173</v>
      </c>
      <c r="C34" s="48" t="s">
        <v>73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9.25" customHeight="1" x14ac:dyDescent="0.25">
      <c r="A35" s="37">
        <v>1113000</v>
      </c>
      <c r="B35" s="47" t="s">
        <v>174</v>
      </c>
      <c r="C35" s="48" t="s">
        <v>15</v>
      </c>
      <c r="D35" s="49"/>
      <c r="E35" s="49"/>
      <c r="F35" s="49"/>
      <c r="G35" s="49"/>
      <c r="H35" s="49"/>
      <c r="I35" s="49"/>
      <c r="J35" s="49">
        <f>+F35</f>
        <v>0</v>
      </c>
      <c r="K35" s="50"/>
    </row>
    <row r="36" spans="1:11" s="10" customFormat="1" ht="24.75" hidden="1" customHeight="1" x14ac:dyDescent="0.25">
      <c r="A36" s="37">
        <v>1114000</v>
      </c>
      <c r="B36" s="47" t="s">
        <v>74</v>
      </c>
      <c r="C36" s="48" t="s">
        <v>75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1115000</v>
      </c>
      <c r="B37" s="47" t="s">
        <v>76</v>
      </c>
      <c r="C37" s="48" t="s">
        <v>16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7.25" hidden="1" customHeight="1" x14ac:dyDescent="0.25">
      <c r="A38" s="37">
        <v>1116000</v>
      </c>
      <c r="B38" s="47" t="s">
        <v>77</v>
      </c>
      <c r="C38" s="48" t="s">
        <v>78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14.25" hidden="1" customHeight="1" x14ac:dyDescent="0.25">
      <c r="A39" s="37">
        <v>1117000</v>
      </c>
      <c r="B39" s="47" t="s">
        <v>79</v>
      </c>
      <c r="C39" s="48" t="s">
        <v>17</v>
      </c>
      <c r="D39" s="51"/>
      <c r="E39" s="51"/>
      <c r="F39" s="51"/>
      <c r="G39" s="51"/>
      <c r="H39" s="51"/>
      <c r="I39" s="51"/>
      <c r="J39" s="51"/>
      <c r="K39" s="50"/>
    </row>
    <row r="40" spans="1:11" s="10" customFormat="1" ht="33" x14ac:dyDescent="0.25">
      <c r="A40" s="37">
        <v>1120000</v>
      </c>
      <c r="B40" s="52" t="s">
        <v>175</v>
      </c>
      <c r="C40" s="42" t="s">
        <v>14</v>
      </c>
      <c r="D40" s="84">
        <f t="shared" ref="D40:J40" si="3">D41+D49+D53+D62+D64+D67</f>
        <v>78506.5</v>
      </c>
      <c r="E40" s="84">
        <f t="shared" si="3"/>
        <v>0</v>
      </c>
      <c r="F40" s="84">
        <f t="shared" si="3"/>
        <v>78506.5</v>
      </c>
      <c r="G40" s="84">
        <f t="shared" si="3"/>
        <v>2686.5999999999995</v>
      </c>
      <c r="H40" s="84">
        <f t="shared" si="3"/>
        <v>20960.900000000001</v>
      </c>
      <c r="I40" s="84">
        <f t="shared" si="3"/>
        <v>57412.399999999994</v>
      </c>
      <c r="J40" s="84">
        <f t="shared" si="3"/>
        <v>78506.5</v>
      </c>
      <c r="K40" s="50"/>
    </row>
    <row r="41" spans="1:11" s="10" customFormat="1" ht="18" customHeight="1" x14ac:dyDescent="0.25">
      <c r="A41" s="37">
        <v>1121000</v>
      </c>
      <c r="B41" s="53" t="s">
        <v>18</v>
      </c>
      <c r="C41" s="54" t="s">
        <v>14</v>
      </c>
      <c r="D41" s="84">
        <f t="shared" ref="D41:J41" si="4">D42+D43+D44+D45+D46+D47+D48</f>
        <v>76906.5</v>
      </c>
      <c r="E41" s="84">
        <f t="shared" si="4"/>
        <v>0</v>
      </c>
      <c r="F41" s="84">
        <f t="shared" si="4"/>
        <v>76906.5</v>
      </c>
      <c r="G41" s="84">
        <f t="shared" si="4"/>
        <v>2536.5999999999995</v>
      </c>
      <c r="H41" s="84">
        <f t="shared" si="4"/>
        <v>20435.900000000001</v>
      </c>
      <c r="I41" s="84">
        <f t="shared" si="4"/>
        <v>56462.399999999994</v>
      </c>
      <c r="J41" s="84">
        <f t="shared" si="4"/>
        <v>76906.5</v>
      </c>
      <c r="K41" s="50"/>
    </row>
    <row r="42" spans="1:11" s="10" customFormat="1" ht="27" hidden="1" x14ac:dyDescent="0.25">
      <c r="A42" s="37">
        <v>1121100</v>
      </c>
      <c r="B42" s="47" t="s">
        <v>180</v>
      </c>
      <c r="C42" s="48" t="s">
        <v>80</v>
      </c>
      <c r="D42" s="51"/>
      <c r="E42" s="51"/>
      <c r="F42" s="51"/>
      <c r="G42" s="51"/>
      <c r="H42" s="51"/>
      <c r="I42" s="51"/>
      <c r="J42" s="51"/>
      <c r="K42" s="50"/>
    </row>
    <row r="43" spans="1:11" s="10" customFormat="1" ht="24.75" customHeight="1" x14ac:dyDescent="0.25">
      <c r="A43" s="37">
        <v>1121200</v>
      </c>
      <c r="B43" s="55" t="s">
        <v>176</v>
      </c>
      <c r="C43" s="48" t="s">
        <v>19</v>
      </c>
      <c r="D43" s="49">
        <v>24761.200000000001</v>
      </c>
      <c r="E43" s="51"/>
      <c r="F43" s="49">
        <v>24761.200000000001</v>
      </c>
      <c r="G43" s="51">
        <f>12163.2-12163.2</f>
        <v>0</v>
      </c>
      <c r="H43" s="51">
        <f>17026.2-12163.2</f>
        <v>4863</v>
      </c>
      <c r="I43" s="51">
        <f>19898.2</f>
        <v>19898.2</v>
      </c>
      <c r="J43" s="51">
        <f>+F43</f>
        <v>24761.200000000001</v>
      </c>
      <c r="K43" s="50"/>
    </row>
    <row r="44" spans="1:11" s="10" customFormat="1" ht="24.75" customHeight="1" x14ac:dyDescent="0.25">
      <c r="A44" s="37">
        <v>1121300</v>
      </c>
      <c r="B44" s="47" t="s">
        <v>177</v>
      </c>
      <c r="C44" s="48" t="s">
        <v>20</v>
      </c>
      <c r="D44" s="49">
        <v>1250.8</v>
      </c>
      <c r="E44" s="51"/>
      <c r="F44" s="49">
        <v>1250.8</v>
      </c>
      <c r="G44" s="51">
        <v>312.7</v>
      </c>
      <c r="H44" s="51">
        <v>625.4</v>
      </c>
      <c r="I44" s="51">
        <v>938.09999999999991</v>
      </c>
      <c r="J44" s="51">
        <f>+F44</f>
        <v>1250.8</v>
      </c>
      <c r="K44" s="50"/>
    </row>
    <row r="45" spans="1:11" s="10" customFormat="1" ht="24.75" customHeight="1" x14ac:dyDescent="0.25">
      <c r="A45" s="37">
        <v>1121400</v>
      </c>
      <c r="B45" s="47" t="s">
        <v>178</v>
      </c>
      <c r="C45" s="48" t="s">
        <v>21</v>
      </c>
      <c r="D45" s="49">
        <v>50894.5</v>
      </c>
      <c r="E45" s="49"/>
      <c r="F45" s="49">
        <v>50894.5</v>
      </c>
      <c r="G45" s="49">
        <f>10178.9-7955</f>
        <v>2223.8999999999996</v>
      </c>
      <c r="H45" s="49">
        <f>22902.5-7955</f>
        <v>14947.5</v>
      </c>
      <c r="I45" s="49">
        <f>35626.1</f>
        <v>35626.1</v>
      </c>
      <c r="J45" s="49">
        <f>+F45</f>
        <v>50894.5</v>
      </c>
      <c r="K45" s="50"/>
    </row>
    <row r="46" spans="1:11" s="10" customFormat="1" ht="24.75" customHeight="1" x14ac:dyDescent="0.25">
      <c r="A46" s="37">
        <v>1121500</v>
      </c>
      <c r="B46" s="47" t="s">
        <v>179</v>
      </c>
      <c r="C46" s="48" t="s">
        <v>22</v>
      </c>
      <c r="D46" s="51"/>
      <c r="E46" s="51"/>
      <c r="F46" s="51"/>
      <c r="G46" s="51"/>
      <c r="H46" s="51"/>
      <c r="I46" s="51"/>
      <c r="J46" s="51">
        <f>+F46</f>
        <v>0</v>
      </c>
      <c r="K46" s="50"/>
    </row>
    <row r="47" spans="1:11" s="10" customFormat="1" ht="24.75" hidden="1" customHeight="1" x14ac:dyDescent="0.25">
      <c r="A47" s="37">
        <v>1121600</v>
      </c>
      <c r="B47" s="47" t="s">
        <v>81</v>
      </c>
      <c r="C47" s="48" t="s">
        <v>23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24.75" hidden="1" customHeight="1" x14ac:dyDescent="0.25">
      <c r="A48" s="37">
        <v>1121700</v>
      </c>
      <c r="B48" s="47" t="s">
        <v>82</v>
      </c>
      <c r="C48" s="48" t="s">
        <v>83</v>
      </c>
      <c r="D48" s="51"/>
      <c r="E48" s="51"/>
      <c r="F48" s="51"/>
      <c r="G48" s="51"/>
      <c r="H48" s="51"/>
      <c r="I48" s="51"/>
      <c r="J48" s="51"/>
      <c r="K48" s="50"/>
    </row>
    <row r="49" spans="1:11" s="10" customFormat="1" ht="30" customHeight="1" x14ac:dyDescent="0.25">
      <c r="A49" s="37">
        <v>1122000</v>
      </c>
      <c r="B49" s="53" t="s">
        <v>181</v>
      </c>
      <c r="C49" s="42" t="s">
        <v>14</v>
      </c>
      <c r="D49" s="43">
        <f>D50+D51+D52</f>
        <v>0</v>
      </c>
      <c r="E49" s="43">
        <f t="shared" ref="E49:J49" si="5">E50+E51+E52</f>
        <v>0</v>
      </c>
      <c r="F49" s="84">
        <f>F50+F51+F52</f>
        <v>0</v>
      </c>
      <c r="G49" s="84">
        <f t="shared" si="5"/>
        <v>0</v>
      </c>
      <c r="H49" s="84">
        <f t="shared" si="5"/>
        <v>0</v>
      </c>
      <c r="I49" s="84">
        <f t="shared" si="5"/>
        <v>0</v>
      </c>
      <c r="J49" s="84">
        <f t="shared" si="5"/>
        <v>0</v>
      </c>
      <c r="K49" s="50"/>
    </row>
    <row r="50" spans="1:11" s="10" customFormat="1" ht="24.75" customHeight="1" x14ac:dyDescent="0.25">
      <c r="A50" s="37">
        <v>1122100</v>
      </c>
      <c r="B50" s="47" t="s">
        <v>182</v>
      </c>
      <c r="C50" s="48" t="s">
        <v>24</v>
      </c>
      <c r="D50" s="49"/>
      <c r="E50" s="49"/>
      <c r="F50" s="49"/>
      <c r="G50" s="49"/>
      <c r="H50" s="49"/>
      <c r="I50" s="49"/>
      <c r="J50" s="49">
        <f>+F50</f>
        <v>0</v>
      </c>
      <c r="K50" s="50"/>
    </row>
    <row r="51" spans="1:11" s="10" customFormat="1" ht="24.75" customHeight="1" x14ac:dyDescent="0.25">
      <c r="A51" s="37">
        <v>1122200</v>
      </c>
      <c r="B51" s="47" t="s">
        <v>183</v>
      </c>
      <c r="C51" s="48" t="s">
        <v>25</v>
      </c>
      <c r="D51" s="51"/>
      <c r="E51" s="51"/>
      <c r="F51" s="51"/>
      <c r="G51" s="51"/>
      <c r="H51" s="51"/>
      <c r="I51" s="51"/>
      <c r="J51" s="51">
        <f t="shared" ref="J51:J52" si="6">+F51</f>
        <v>0</v>
      </c>
      <c r="K51" s="50"/>
    </row>
    <row r="52" spans="1:11" s="10" customFormat="1" ht="24.75" customHeight="1" x14ac:dyDescent="0.25">
      <c r="A52" s="37">
        <v>1122300</v>
      </c>
      <c r="B52" s="47" t="s">
        <v>182</v>
      </c>
      <c r="C52" s="48" t="s">
        <v>26</v>
      </c>
      <c r="D52" s="51"/>
      <c r="E52" s="51"/>
      <c r="F52" s="51">
        <f t="shared" ref="F52" si="7">+D52+E52</f>
        <v>0</v>
      </c>
      <c r="G52" s="51"/>
      <c r="H52" s="51"/>
      <c r="I52" s="51"/>
      <c r="J52" s="51">
        <f t="shared" si="6"/>
        <v>0</v>
      </c>
      <c r="K52" s="50"/>
    </row>
    <row r="53" spans="1:11" s="10" customFormat="1" ht="33" x14ac:dyDescent="0.25">
      <c r="A53" s="37">
        <v>1123000</v>
      </c>
      <c r="B53" s="53" t="s">
        <v>184</v>
      </c>
      <c r="C53" s="42" t="s">
        <v>14</v>
      </c>
      <c r="D53" s="84">
        <f>D54+D55+D56+D57+D58+D59+D60+D61</f>
        <v>1500</v>
      </c>
      <c r="E53" s="84">
        <f t="shared" ref="E53:J53" si="8">E54+E55+E56+E57+E58+E59+E60+E61</f>
        <v>0</v>
      </c>
      <c r="F53" s="84">
        <f>F54+F55+F56+F57+F58+F59+F60+F61</f>
        <v>1500</v>
      </c>
      <c r="G53" s="84">
        <f t="shared" si="8"/>
        <v>150</v>
      </c>
      <c r="H53" s="84">
        <f t="shared" si="8"/>
        <v>525</v>
      </c>
      <c r="I53" s="84">
        <f t="shared" si="8"/>
        <v>900</v>
      </c>
      <c r="J53" s="84">
        <f t="shared" si="8"/>
        <v>1500</v>
      </c>
      <c r="K53" s="50"/>
    </row>
    <row r="54" spans="1:11" s="10" customFormat="1" ht="24.75" customHeight="1" x14ac:dyDescent="0.25">
      <c r="A54" s="37">
        <v>1123100</v>
      </c>
      <c r="B54" s="47" t="s">
        <v>185</v>
      </c>
      <c r="C54" s="48" t="s">
        <v>27</v>
      </c>
      <c r="D54" s="49">
        <v>1500</v>
      </c>
      <c r="E54" s="51"/>
      <c r="F54" s="49">
        <v>1500</v>
      </c>
      <c r="G54" s="51">
        <v>150</v>
      </c>
      <c r="H54" s="51">
        <v>525</v>
      </c>
      <c r="I54" s="51">
        <v>900</v>
      </c>
      <c r="J54" s="49">
        <f>+F54</f>
        <v>1500</v>
      </c>
      <c r="K54" s="50"/>
    </row>
    <row r="55" spans="1:11" s="10" customFormat="1" ht="24.75" customHeight="1" x14ac:dyDescent="0.25">
      <c r="A55" s="37">
        <v>1123200</v>
      </c>
      <c r="B55" s="47" t="s">
        <v>186</v>
      </c>
      <c r="C55" s="48" t="s">
        <v>28</v>
      </c>
      <c r="D55" s="51"/>
      <c r="E55" s="51"/>
      <c r="F55" s="51"/>
      <c r="G55" s="51"/>
      <c r="H55" s="51"/>
      <c r="I55" s="51"/>
      <c r="J55" s="51">
        <f>+F55</f>
        <v>0</v>
      </c>
      <c r="K55" s="50"/>
    </row>
    <row r="56" spans="1:11" s="10" customFormat="1" ht="24.75" hidden="1" customHeight="1" x14ac:dyDescent="0.25">
      <c r="A56" s="37">
        <v>1123300</v>
      </c>
      <c r="B56" s="47" t="s">
        <v>187</v>
      </c>
      <c r="C56" s="48" t="s">
        <v>84</v>
      </c>
      <c r="D56" s="51"/>
      <c r="E56" s="51"/>
      <c r="F56" s="51"/>
      <c r="G56" s="51"/>
      <c r="H56" s="51"/>
      <c r="I56" s="51"/>
      <c r="J56" s="51">
        <f t="shared" ref="J56:J61" si="9">+F56</f>
        <v>0</v>
      </c>
      <c r="K56" s="50"/>
    </row>
    <row r="57" spans="1:11" s="10" customFormat="1" ht="24.75" customHeight="1" x14ac:dyDescent="0.25">
      <c r="A57" s="37">
        <v>1123400</v>
      </c>
      <c r="B57" s="47" t="s">
        <v>188</v>
      </c>
      <c r="C57" s="48" t="s">
        <v>29</v>
      </c>
      <c r="D57" s="51"/>
      <c r="E57" s="51"/>
      <c r="F57" s="51"/>
      <c r="G57" s="51"/>
      <c r="H57" s="51"/>
      <c r="I57" s="51"/>
      <c r="J57" s="51">
        <f t="shared" si="9"/>
        <v>0</v>
      </c>
      <c r="K57" s="50"/>
    </row>
    <row r="58" spans="1:11" s="10" customFormat="1" ht="24.75" customHeight="1" x14ac:dyDescent="0.25">
      <c r="A58" s="37">
        <v>1123500</v>
      </c>
      <c r="B58" s="56" t="s">
        <v>189</v>
      </c>
      <c r="C58" s="57">
        <v>423500</v>
      </c>
      <c r="D58" s="51"/>
      <c r="E58" s="51"/>
      <c r="F58" s="49"/>
      <c r="G58" s="51"/>
      <c r="H58" s="51"/>
      <c r="I58" s="51"/>
      <c r="J58" s="51">
        <f t="shared" si="9"/>
        <v>0</v>
      </c>
      <c r="K58" s="50"/>
    </row>
    <row r="59" spans="1:11" s="10" customFormat="1" ht="24.75" hidden="1" customHeight="1" x14ac:dyDescent="0.25">
      <c r="A59" s="37">
        <v>1123600</v>
      </c>
      <c r="B59" s="47" t="s">
        <v>190</v>
      </c>
      <c r="C59" s="48" t="s">
        <v>30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4.75" customHeight="1" x14ac:dyDescent="0.25">
      <c r="A60" s="37">
        <v>1123700</v>
      </c>
      <c r="B60" s="47" t="s">
        <v>191</v>
      </c>
      <c r="C60" s="48" t="s">
        <v>31</v>
      </c>
      <c r="D60" s="51"/>
      <c r="E60" s="51"/>
      <c r="F60" s="51"/>
      <c r="G60" s="51"/>
      <c r="H60" s="51"/>
      <c r="I60" s="51"/>
      <c r="J60" s="51">
        <f t="shared" si="9"/>
        <v>0</v>
      </c>
      <c r="K60" s="50"/>
    </row>
    <row r="61" spans="1:11" s="10" customFormat="1" ht="25.5" customHeight="1" x14ac:dyDescent="0.25">
      <c r="A61" s="37">
        <v>1123800</v>
      </c>
      <c r="B61" s="47" t="s">
        <v>192</v>
      </c>
      <c r="C61" s="48" t="s">
        <v>32</v>
      </c>
      <c r="D61" s="51"/>
      <c r="E61" s="51"/>
      <c r="F61" s="51"/>
      <c r="G61" s="51"/>
      <c r="H61" s="51"/>
      <c r="I61" s="49"/>
      <c r="J61" s="51">
        <f t="shared" si="9"/>
        <v>0</v>
      </c>
      <c r="K61" s="50"/>
    </row>
    <row r="62" spans="1:11" s="10" customFormat="1" ht="31.5" customHeight="1" x14ac:dyDescent="0.25">
      <c r="A62" s="37">
        <v>1124000</v>
      </c>
      <c r="B62" s="53" t="s">
        <v>193</v>
      </c>
      <c r="C62" s="42" t="s">
        <v>14</v>
      </c>
      <c r="D62" s="84">
        <f>D63</f>
        <v>100</v>
      </c>
      <c r="E62" s="43">
        <f t="shared" ref="E62:J62" si="10">E63</f>
        <v>0</v>
      </c>
      <c r="F62" s="84">
        <f t="shared" si="10"/>
        <v>100</v>
      </c>
      <c r="G62" s="84">
        <f t="shared" si="10"/>
        <v>0</v>
      </c>
      <c r="H62" s="84">
        <f t="shared" si="10"/>
        <v>0</v>
      </c>
      <c r="I62" s="84">
        <f t="shared" si="10"/>
        <v>50</v>
      </c>
      <c r="J62" s="84">
        <f t="shared" si="10"/>
        <v>100</v>
      </c>
      <c r="K62" s="50"/>
    </row>
    <row r="63" spans="1:11" s="10" customFormat="1" ht="27" customHeight="1" x14ac:dyDescent="0.25">
      <c r="A63" s="37">
        <v>1124100</v>
      </c>
      <c r="B63" s="47" t="s">
        <v>194</v>
      </c>
      <c r="C63" s="48" t="s">
        <v>85</v>
      </c>
      <c r="D63" s="49">
        <v>100</v>
      </c>
      <c r="E63" s="51"/>
      <c r="F63" s="49">
        <v>100</v>
      </c>
      <c r="G63" s="51">
        <v>0</v>
      </c>
      <c r="H63" s="51">
        <v>0</v>
      </c>
      <c r="I63" s="51">
        <v>50</v>
      </c>
      <c r="J63" s="51">
        <f>+F63</f>
        <v>100</v>
      </c>
      <c r="K63" s="50"/>
    </row>
    <row r="64" spans="1:11" s="10" customFormat="1" ht="33" x14ac:dyDescent="0.25">
      <c r="A64" s="37">
        <v>1125000</v>
      </c>
      <c r="B64" s="53" t="s">
        <v>33</v>
      </c>
      <c r="C64" s="42" t="s">
        <v>14</v>
      </c>
      <c r="D64" s="43">
        <f>D65+D66</f>
        <v>0</v>
      </c>
      <c r="E64" s="43">
        <f t="shared" ref="E64:J64" si="11">E65+E66</f>
        <v>0</v>
      </c>
      <c r="F64" s="84">
        <f>F65+F66</f>
        <v>0</v>
      </c>
      <c r="G64" s="84">
        <f t="shared" si="11"/>
        <v>0</v>
      </c>
      <c r="H64" s="84">
        <f t="shared" si="11"/>
        <v>0</v>
      </c>
      <c r="I64" s="84">
        <f t="shared" si="11"/>
        <v>0</v>
      </c>
      <c r="J64" s="84">
        <f t="shared" si="11"/>
        <v>0</v>
      </c>
      <c r="K64" s="50"/>
    </row>
    <row r="65" spans="1:11" s="10" customFormat="1" ht="27" customHeight="1" x14ac:dyDescent="0.25">
      <c r="A65" s="37">
        <v>1125100</v>
      </c>
      <c r="B65" s="47" t="s">
        <v>195</v>
      </c>
      <c r="C65" s="48" t="s">
        <v>34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8.5" customHeight="1" x14ac:dyDescent="0.25">
      <c r="A66" s="37">
        <v>1125200</v>
      </c>
      <c r="B66" s="47" t="s">
        <v>196</v>
      </c>
      <c r="C66" s="48" t="s">
        <v>35</v>
      </c>
      <c r="D66" s="51"/>
      <c r="E66" s="51"/>
      <c r="F66" s="51"/>
      <c r="G66" s="51"/>
      <c r="H66" s="51"/>
      <c r="I66" s="51"/>
      <c r="J66" s="51">
        <f>+F66</f>
        <v>0</v>
      </c>
      <c r="K66" s="50"/>
    </row>
    <row r="67" spans="1:11" s="10" customFormat="1" ht="24.75" customHeight="1" x14ac:dyDescent="0.25">
      <c r="A67" s="37">
        <v>1126000</v>
      </c>
      <c r="B67" s="53" t="s">
        <v>197</v>
      </c>
      <c r="C67" s="42" t="s">
        <v>14</v>
      </c>
      <c r="D67" s="43">
        <f>D68+D69+D70+D71+D72+D73+D74+D75</f>
        <v>0</v>
      </c>
      <c r="E67" s="43">
        <f t="shared" ref="E67:J67" si="12">E68+E69+E70+E71+E72+E73+E74+E75</f>
        <v>0</v>
      </c>
      <c r="F67" s="84">
        <f t="shared" si="12"/>
        <v>0</v>
      </c>
      <c r="G67" s="84">
        <f t="shared" si="12"/>
        <v>0</v>
      </c>
      <c r="H67" s="84">
        <f t="shared" si="12"/>
        <v>0</v>
      </c>
      <c r="I67" s="84">
        <f t="shared" si="12"/>
        <v>0</v>
      </c>
      <c r="J67" s="84">
        <f t="shared" si="12"/>
        <v>0</v>
      </c>
      <c r="K67" s="50"/>
    </row>
    <row r="68" spans="1:11" s="10" customFormat="1" ht="14.25" customHeight="1" x14ac:dyDescent="0.25">
      <c r="A68" s="37">
        <v>1126100</v>
      </c>
      <c r="B68" s="47" t="s">
        <v>198</v>
      </c>
      <c r="C68" s="48" t="s">
        <v>36</v>
      </c>
      <c r="D68" s="51"/>
      <c r="E68" s="51"/>
      <c r="F68" s="51"/>
      <c r="G68" s="51"/>
      <c r="H68" s="51"/>
      <c r="I68" s="51"/>
      <c r="J68" s="51">
        <f>+F68</f>
        <v>0</v>
      </c>
      <c r="K68" s="50"/>
    </row>
    <row r="69" spans="1:11" s="10" customFormat="1" ht="14.25" hidden="1" customHeight="1" x14ac:dyDescent="0.25">
      <c r="A69" s="37">
        <v>1126200</v>
      </c>
      <c r="B69" s="47" t="s">
        <v>199</v>
      </c>
      <c r="C69" s="48" t="s">
        <v>37</v>
      </c>
      <c r="D69" s="51"/>
      <c r="E69" s="51"/>
      <c r="F69" s="51"/>
      <c r="G69" s="51"/>
      <c r="H69" s="51"/>
      <c r="I69" s="51"/>
      <c r="J69" s="51">
        <f t="shared" ref="J69:J75" si="13">+F69</f>
        <v>0</v>
      </c>
      <c r="K69" s="50"/>
    </row>
    <row r="70" spans="1:11" s="10" customFormat="1" ht="14.25" hidden="1" customHeight="1" x14ac:dyDescent="0.25">
      <c r="A70" s="37">
        <v>1126300</v>
      </c>
      <c r="B70" s="47" t="s">
        <v>200</v>
      </c>
      <c r="C70" s="48" t="s">
        <v>38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14.25" customHeight="1" x14ac:dyDescent="0.25">
      <c r="A71" s="37">
        <v>1126400</v>
      </c>
      <c r="B71" s="47" t="s">
        <v>201</v>
      </c>
      <c r="C71" s="48" t="s">
        <v>39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23.25" hidden="1" customHeight="1" x14ac:dyDescent="0.25">
      <c r="A72" s="37">
        <v>1126500</v>
      </c>
      <c r="B72" s="58" t="s">
        <v>202</v>
      </c>
      <c r="C72" s="48" t="s">
        <v>40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14.25" hidden="1" customHeight="1" x14ac:dyDescent="0.25">
      <c r="A73" s="37">
        <v>1126600</v>
      </c>
      <c r="B73" s="47" t="s">
        <v>203</v>
      </c>
      <c r="C73" s="48" t="s">
        <v>41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3.25" customHeight="1" x14ac:dyDescent="0.25">
      <c r="A74" s="37">
        <v>1126700</v>
      </c>
      <c r="B74" s="47" t="s">
        <v>204</v>
      </c>
      <c r="C74" s="48" t="s">
        <v>42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25.5" customHeight="1" x14ac:dyDescent="0.25">
      <c r="A75" s="37">
        <v>1126800</v>
      </c>
      <c r="B75" s="47" t="s">
        <v>205</v>
      </c>
      <c r="C75" s="48" t="s">
        <v>43</v>
      </c>
      <c r="D75" s="51"/>
      <c r="E75" s="51"/>
      <c r="F75" s="51"/>
      <c r="G75" s="51"/>
      <c r="H75" s="51"/>
      <c r="I75" s="51"/>
      <c r="J75" s="51">
        <f t="shared" si="13"/>
        <v>0</v>
      </c>
      <c r="K75" s="50"/>
    </row>
    <row r="76" spans="1:11" s="10" customFormat="1" ht="14.25" hidden="1" customHeight="1" x14ac:dyDescent="0.25">
      <c r="A76" s="37">
        <v>1130000</v>
      </c>
      <c r="B76" s="53" t="s">
        <v>206</v>
      </c>
      <c r="C76" s="42" t="s">
        <v>14</v>
      </c>
      <c r="D76" s="43">
        <f>D77+D78+D79+D80+D81+D82+D83+D84</f>
        <v>0</v>
      </c>
      <c r="E76" s="43">
        <f t="shared" ref="E76:J76" si="14">E77+E78+E79+E80+E81+E82+E83+E84</f>
        <v>0</v>
      </c>
      <c r="F76" s="43">
        <f t="shared" si="14"/>
        <v>0</v>
      </c>
      <c r="G76" s="43">
        <f t="shared" si="14"/>
        <v>0</v>
      </c>
      <c r="H76" s="43">
        <f t="shared" si="14"/>
        <v>0</v>
      </c>
      <c r="I76" s="43">
        <f t="shared" si="14"/>
        <v>0</v>
      </c>
      <c r="J76" s="43">
        <f t="shared" si="14"/>
        <v>0</v>
      </c>
      <c r="K76" s="50"/>
    </row>
    <row r="77" spans="1:11" s="10" customFormat="1" ht="14.25" hidden="1" customHeight="1" x14ac:dyDescent="0.25">
      <c r="A77" s="37">
        <v>1130100</v>
      </c>
      <c r="B77" s="47" t="s">
        <v>207</v>
      </c>
      <c r="C77" s="48" t="s">
        <v>86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3.5" hidden="1" customHeight="1" x14ac:dyDescent="0.25">
      <c r="A78" s="37">
        <v>1130200</v>
      </c>
      <c r="B78" s="47" t="s">
        <v>208</v>
      </c>
      <c r="C78" s="48" t="s">
        <v>87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1130300</v>
      </c>
      <c r="B79" s="47" t="s">
        <v>209</v>
      </c>
      <c r="C79" s="48" t="s">
        <v>88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4.25" hidden="1" customHeight="1" x14ac:dyDescent="0.25">
      <c r="A80" s="37">
        <v>1130400</v>
      </c>
      <c r="B80" s="47" t="s">
        <v>210</v>
      </c>
      <c r="C80" s="48" t="s">
        <v>89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8.75" hidden="1" customHeight="1" x14ac:dyDescent="0.25">
      <c r="A81" s="37">
        <v>1131000</v>
      </c>
      <c r="B81" s="59" t="s">
        <v>211</v>
      </c>
      <c r="C81" s="42" t="s">
        <v>14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1131100</v>
      </c>
      <c r="B82" s="47" t="s">
        <v>212</v>
      </c>
      <c r="C82" s="48" t="s">
        <v>90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1131200</v>
      </c>
      <c r="B83" s="47" t="s">
        <v>213</v>
      </c>
      <c r="C83" s="48" t="s">
        <v>91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1131300</v>
      </c>
      <c r="B84" s="47" t="s">
        <v>214</v>
      </c>
      <c r="C84" s="48" t="s">
        <v>92</v>
      </c>
      <c r="D84" s="51"/>
      <c r="E84" s="51"/>
      <c r="F84" s="51"/>
      <c r="G84" s="51"/>
      <c r="H84" s="51"/>
      <c r="I84" s="51"/>
      <c r="J84" s="51"/>
      <c r="K84" s="50"/>
    </row>
    <row r="85" spans="1:11" s="10" customFormat="1" ht="14.25" hidden="1" customHeight="1" x14ac:dyDescent="0.25">
      <c r="A85" s="37">
        <v>1140000</v>
      </c>
      <c r="B85" s="53" t="s">
        <v>44</v>
      </c>
      <c r="C85" s="42" t="s">
        <v>14</v>
      </c>
      <c r="D85" s="43">
        <f>D86+D87+D88+D89</f>
        <v>0</v>
      </c>
      <c r="E85" s="43">
        <f t="shared" ref="E85:J85" si="15">E86+E87+E88+E89</f>
        <v>0</v>
      </c>
      <c r="F85" s="43">
        <f t="shared" si="15"/>
        <v>0</v>
      </c>
      <c r="G85" s="43">
        <f t="shared" si="15"/>
        <v>0</v>
      </c>
      <c r="H85" s="43">
        <f t="shared" si="15"/>
        <v>0</v>
      </c>
      <c r="I85" s="43">
        <f t="shared" si="15"/>
        <v>0</v>
      </c>
      <c r="J85" s="43">
        <f t="shared" si="15"/>
        <v>0</v>
      </c>
      <c r="K85" s="50"/>
    </row>
    <row r="86" spans="1:11" s="10" customFormat="1" ht="14.25" hidden="1" customHeight="1" x14ac:dyDescent="0.25">
      <c r="A86" s="37">
        <v>1141000</v>
      </c>
      <c r="B86" s="47" t="s">
        <v>215</v>
      </c>
      <c r="C86" s="48" t="s">
        <v>45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1142000</v>
      </c>
      <c r="B87" s="47" t="s">
        <v>216</v>
      </c>
      <c r="C87" s="48" t="s">
        <v>46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1143000</v>
      </c>
      <c r="B88" s="47" t="s">
        <v>217</v>
      </c>
      <c r="C88" s="48" t="s">
        <v>93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14.25" hidden="1" customHeight="1" x14ac:dyDescent="0.25">
      <c r="A89" s="37">
        <v>1144000</v>
      </c>
      <c r="B89" s="47" t="s">
        <v>218</v>
      </c>
      <c r="C89" s="48" t="s">
        <v>94</v>
      </c>
      <c r="D89" s="51"/>
      <c r="E89" s="51"/>
      <c r="F89" s="51"/>
      <c r="G89" s="51"/>
      <c r="H89" s="51"/>
      <c r="I89" s="51"/>
      <c r="J89" s="51"/>
      <c r="K89" s="50"/>
    </row>
    <row r="90" spans="1:11" s="10" customFormat="1" ht="27" hidden="1" customHeight="1" x14ac:dyDescent="0.25">
      <c r="A90" s="64">
        <v>1150000</v>
      </c>
      <c r="B90" s="60" t="s">
        <v>47</v>
      </c>
      <c r="C90" s="42" t="s">
        <v>14</v>
      </c>
      <c r="D90" s="43">
        <f>D91+D94+D97+D106</f>
        <v>0</v>
      </c>
      <c r="E90" s="43">
        <f t="shared" ref="E90:J90" si="16">E91+E94+E97+E106</f>
        <v>0</v>
      </c>
      <c r="F90" s="43">
        <f t="shared" si="16"/>
        <v>0</v>
      </c>
      <c r="G90" s="43">
        <f t="shared" si="16"/>
        <v>0</v>
      </c>
      <c r="H90" s="43">
        <f t="shared" si="16"/>
        <v>0</v>
      </c>
      <c r="I90" s="43">
        <f t="shared" si="16"/>
        <v>0</v>
      </c>
      <c r="J90" s="43">
        <f t="shared" si="16"/>
        <v>0</v>
      </c>
      <c r="K90" s="50"/>
    </row>
    <row r="91" spans="1:11" s="10" customFormat="1" ht="27" hidden="1" customHeight="1" x14ac:dyDescent="0.25">
      <c r="A91" s="64">
        <v>1151000</v>
      </c>
      <c r="B91" s="61" t="s">
        <v>219</v>
      </c>
      <c r="C91" s="42" t="s">
        <v>14</v>
      </c>
      <c r="D91" s="43">
        <f>D92+D93</f>
        <v>0</v>
      </c>
      <c r="E91" s="43">
        <f t="shared" ref="E91:J91" si="17">E92+E93</f>
        <v>0</v>
      </c>
      <c r="F91" s="43">
        <f t="shared" si="17"/>
        <v>0</v>
      </c>
      <c r="G91" s="43">
        <f t="shared" si="17"/>
        <v>0</v>
      </c>
      <c r="H91" s="43">
        <f t="shared" si="17"/>
        <v>0</v>
      </c>
      <c r="I91" s="43">
        <f t="shared" si="17"/>
        <v>0</v>
      </c>
      <c r="J91" s="43">
        <f t="shared" si="17"/>
        <v>0</v>
      </c>
      <c r="K91" s="50"/>
    </row>
    <row r="92" spans="1:11" s="10" customFormat="1" ht="27" hidden="1" customHeight="1" x14ac:dyDescent="0.25">
      <c r="A92" s="64">
        <v>1151100</v>
      </c>
      <c r="B92" s="62" t="s">
        <v>220</v>
      </c>
      <c r="C92" s="57">
        <v>461100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1151200</v>
      </c>
      <c r="B93" s="62" t="s">
        <v>221</v>
      </c>
      <c r="C93" s="57">
        <v>461200</v>
      </c>
      <c r="D93" s="51"/>
      <c r="E93" s="51"/>
      <c r="F93" s="51"/>
      <c r="G93" s="51"/>
      <c r="H93" s="51"/>
      <c r="I93" s="51"/>
      <c r="J93" s="51"/>
      <c r="K93" s="50"/>
    </row>
    <row r="94" spans="1:11" s="1" customFormat="1" ht="27" hidden="1" customHeight="1" x14ac:dyDescent="0.25">
      <c r="A94" s="64">
        <v>1152000</v>
      </c>
      <c r="B94" s="61" t="s">
        <v>222</v>
      </c>
      <c r="C94" s="48" t="s">
        <v>14</v>
      </c>
      <c r="D94" s="43">
        <f>D95+D96</f>
        <v>0</v>
      </c>
      <c r="E94" s="43">
        <f t="shared" ref="E94:J94" si="18">E95+E96</f>
        <v>0</v>
      </c>
      <c r="F94" s="43">
        <f t="shared" si="18"/>
        <v>0</v>
      </c>
      <c r="G94" s="43">
        <f t="shared" si="18"/>
        <v>0</v>
      </c>
      <c r="H94" s="43">
        <f t="shared" si="18"/>
        <v>0</v>
      </c>
      <c r="I94" s="43">
        <f t="shared" si="18"/>
        <v>0</v>
      </c>
      <c r="J94" s="43">
        <f t="shared" si="18"/>
        <v>0</v>
      </c>
      <c r="K94" s="50"/>
    </row>
    <row r="95" spans="1:11" s="1" customFormat="1" ht="27" hidden="1" customHeight="1" x14ac:dyDescent="0.25">
      <c r="A95" s="64">
        <v>1152100</v>
      </c>
      <c r="B95" s="62" t="s">
        <v>223</v>
      </c>
      <c r="C95" s="57">
        <v>462100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1152200</v>
      </c>
      <c r="B96" s="62" t="s">
        <v>224</v>
      </c>
      <c r="C96" s="57">
        <v>462200</v>
      </c>
      <c r="D96" s="51"/>
      <c r="E96" s="51"/>
      <c r="F96" s="51"/>
      <c r="G96" s="51"/>
      <c r="H96" s="51"/>
      <c r="I96" s="51"/>
      <c r="J96" s="51"/>
      <c r="K96" s="50"/>
    </row>
    <row r="97" spans="1:11" s="1" customFormat="1" ht="27" hidden="1" customHeight="1" x14ac:dyDescent="0.25">
      <c r="A97" s="64">
        <v>1153000</v>
      </c>
      <c r="B97" s="61" t="s">
        <v>225</v>
      </c>
      <c r="C97" s="48" t="s">
        <v>14</v>
      </c>
      <c r="D97" s="43">
        <f>D98+D99+D100+D101+D102+D103+D104+D105</f>
        <v>0</v>
      </c>
      <c r="E97" s="43">
        <f t="shared" ref="E97:J97" si="19">E98+E99+E100+E101+E102+E103+E104+E105</f>
        <v>0</v>
      </c>
      <c r="F97" s="43">
        <f t="shared" si="19"/>
        <v>0</v>
      </c>
      <c r="G97" s="43">
        <f t="shared" si="19"/>
        <v>0</v>
      </c>
      <c r="H97" s="43">
        <f t="shared" si="19"/>
        <v>0</v>
      </c>
      <c r="I97" s="43">
        <f t="shared" si="19"/>
        <v>0</v>
      </c>
      <c r="J97" s="43">
        <f t="shared" si="19"/>
        <v>0</v>
      </c>
      <c r="K97" s="50"/>
    </row>
    <row r="98" spans="1:11" s="1" customFormat="1" ht="30" hidden="1" customHeight="1" x14ac:dyDescent="0.25">
      <c r="A98" s="64">
        <v>1153100</v>
      </c>
      <c r="B98" s="62" t="s">
        <v>226</v>
      </c>
      <c r="C98" s="57">
        <v>463100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1153200</v>
      </c>
      <c r="B99" s="62" t="s">
        <v>227</v>
      </c>
      <c r="C99" s="57">
        <v>463200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1153300</v>
      </c>
      <c r="B100" s="62" t="s">
        <v>228</v>
      </c>
      <c r="C100" s="57">
        <v>463300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1153400</v>
      </c>
      <c r="B101" s="62" t="s">
        <v>229</v>
      </c>
      <c r="C101" s="57">
        <v>463400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1153500</v>
      </c>
      <c r="B102" s="56" t="s">
        <v>230</v>
      </c>
      <c r="C102" s="57">
        <v>463500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1153700</v>
      </c>
      <c r="B103" s="56" t="s">
        <v>231</v>
      </c>
      <c r="C103" s="57">
        <v>463700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1153800</v>
      </c>
      <c r="B104" s="56" t="s">
        <v>232</v>
      </c>
      <c r="C104" s="57">
        <v>463800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30" hidden="1" customHeight="1" x14ac:dyDescent="0.25">
      <c r="A105" s="64">
        <v>1153900</v>
      </c>
      <c r="B105" s="56" t="s">
        <v>233</v>
      </c>
      <c r="C105" s="57">
        <v>463900</v>
      </c>
      <c r="D105" s="51"/>
      <c r="E105" s="51"/>
      <c r="F105" s="51"/>
      <c r="G105" s="51"/>
      <c r="H105" s="51"/>
      <c r="I105" s="51"/>
      <c r="J105" s="51"/>
      <c r="K105" s="50"/>
    </row>
    <row r="106" spans="1:11" s="1" customFormat="1" ht="18.75" hidden="1" customHeight="1" x14ac:dyDescent="0.25">
      <c r="A106" s="64">
        <v>1154000</v>
      </c>
      <c r="B106" s="63" t="s">
        <v>234</v>
      </c>
      <c r="C106" s="48" t="s">
        <v>14</v>
      </c>
      <c r="D106" s="43">
        <f>D107+D108+D109+D110+D111+D112</f>
        <v>0</v>
      </c>
      <c r="E106" s="43">
        <f t="shared" ref="E106:J106" si="20">E107+E108+E109+E110+E111+E112</f>
        <v>0</v>
      </c>
      <c r="F106" s="43">
        <f t="shared" si="20"/>
        <v>0</v>
      </c>
      <c r="G106" s="43">
        <f t="shared" si="20"/>
        <v>0</v>
      </c>
      <c r="H106" s="43">
        <f t="shared" si="20"/>
        <v>0</v>
      </c>
      <c r="I106" s="43">
        <f t="shared" si="20"/>
        <v>0</v>
      </c>
      <c r="J106" s="43">
        <f t="shared" si="20"/>
        <v>0</v>
      </c>
      <c r="K106" s="50"/>
    </row>
    <row r="107" spans="1:11" s="1" customFormat="1" ht="18.75" hidden="1" customHeight="1" x14ac:dyDescent="0.25">
      <c r="A107" s="64">
        <v>1154100</v>
      </c>
      <c r="B107" s="56" t="s">
        <v>235</v>
      </c>
      <c r="C107" s="57">
        <v>465100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1154200</v>
      </c>
      <c r="B108" s="56" t="s">
        <v>236</v>
      </c>
      <c r="C108" s="57">
        <v>465200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1154300</v>
      </c>
      <c r="B109" s="56" t="s">
        <v>237</v>
      </c>
      <c r="C109" s="57">
        <v>465300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1154500</v>
      </c>
      <c r="B110" s="56" t="s">
        <v>238</v>
      </c>
      <c r="C110" s="57">
        <v>465500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1154600</v>
      </c>
      <c r="B111" s="56" t="s">
        <v>239</v>
      </c>
      <c r="C111" s="57">
        <v>465600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hidden="1" customHeight="1" x14ac:dyDescent="0.25">
      <c r="A112" s="64">
        <v>1154700</v>
      </c>
      <c r="B112" s="56" t="s">
        <v>240</v>
      </c>
      <c r="C112" s="48" t="s">
        <v>95</v>
      </c>
      <c r="D112" s="51"/>
      <c r="E112" s="51"/>
      <c r="F112" s="51"/>
      <c r="G112" s="51"/>
      <c r="H112" s="51"/>
      <c r="I112" s="51"/>
      <c r="J112" s="51"/>
      <c r="K112" s="50"/>
    </row>
    <row r="113" spans="1:11" s="1" customFormat="1" ht="18.75" customHeight="1" x14ac:dyDescent="0.25">
      <c r="A113" s="64">
        <v>1160000</v>
      </c>
      <c r="B113" s="65" t="s">
        <v>143</v>
      </c>
      <c r="C113" s="42" t="s">
        <v>14</v>
      </c>
      <c r="D113" s="43">
        <f>D114+D117</f>
        <v>6000</v>
      </c>
      <c r="E113" s="43">
        <f t="shared" ref="E113:J113" si="21">E114+E117</f>
        <v>0</v>
      </c>
      <c r="F113" s="84">
        <f t="shared" si="21"/>
        <v>6000</v>
      </c>
      <c r="G113" s="84">
        <f t="shared" si="21"/>
        <v>1200</v>
      </c>
      <c r="H113" s="84">
        <f t="shared" si="21"/>
        <v>2700</v>
      </c>
      <c r="I113" s="84">
        <f t="shared" si="21"/>
        <v>4200</v>
      </c>
      <c r="J113" s="84">
        <f t="shared" si="21"/>
        <v>6000</v>
      </c>
      <c r="K113" s="50"/>
    </row>
    <row r="114" spans="1:11" s="1" customFormat="1" ht="40.5" hidden="1" x14ac:dyDescent="0.25">
      <c r="A114" s="37">
        <v>1161000</v>
      </c>
      <c r="B114" s="55" t="s">
        <v>241</v>
      </c>
      <c r="C114" s="66" t="s">
        <v>14</v>
      </c>
      <c r="D114" s="43">
        <f>D115+D116</f>
        <v>0</v>
      </c>
      <c r="E114" s="43">
        <f t="shared" ref="E114:J114" si="22">E115+E116</f>
        <v>0</v>
      </c>
      <c r="F114" s="84">
        <f t="shared" si="22"/>
        <v>0</v>
      </c>
      <c r="G114" s="84">
        <f t="shared" si="22"/>
        <v>0</v>
      </c>
      <c r="H114" s="84">
        <f t="shared" si="22"/>
        <v>0</v>
      </c>
      <c r="I114" s="84">
        <f t="shared" si="22"/>
        <v>0</v>
      </c>
      <c r="J114" s="84">
        <f t="shared" si="22"/>
        <v>0</v>
      </c>
      <c r="K114" s="50"/>
    </row>
    <row r="115" spans="1:11" s="1" customFormat="1" ht="18.75" hidden="1" customHeight="1" x14ac:dyDescent="0.25">
      <c r="A115" s="37">
        <v>1161100</v>
      </c>
      <c r="B115" s="67" t="s">
        <v>242</v>
      </c>
      <c r="C115" s="57">
        <v>471100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18.75" hidden="1" customHeight="1" x14ac:dyDescent="0.25">
      <c r="A116" s="37">
        <v>1161200</v>
      </c>
      <c r="B116" s="67" t="s">
        <v>243</v>
      </c>
      <c r="C116" s="57">
        <v>471200</v>
      </c>
      <c r="D116" s="51"/>
      <c r="E116" s="51"/>
      <c r="F116" s="85"/>
      <c r="G116" s="85"/>
      <c r="H116" s="85"/>
      <c r="I116" s="85"/>
      <c r="J116" s="85"/>
      <c r="K116" s="50"/>
    </row>
    <row r="117" spans="1:11" s="1" customFormat="1" ht="24.75" customHeight="1" x14ac:dyDescent="0.25">
      <c r="A117" s="37">
        <v>1162000</v>
      </c>
      <c r="B117" s="55" t="s">
        <v>244</v>
      </c>
      <c r="C117" s="66" t="s">
        <v>14</v>
      </c>
      <c r="D117" s="43">
        <f>D118+D119+D120+D121+D122+D123+D124+D125+D126</f>
        <v>6000</v>
      </c>
      <c r="E117" s="43">
        <f t="shared" ref="E117:J117" si="23">E118+E119+E120+E121+E122+E123+E124+E125+E126</f>
        <v>0</v>
      </c>
      <c r="F117" s="84">
        <f t="shared" si="23"/>
        <v>6000</v>
      </c>
      <c r="G117" s="84">
        <f t="shared" si="23"/>
        <v>1200</v>
      </c>
      <c r="H117" s="84">
        <f t="shared" si="23"/>
        <v>2700</v>
      </c>
      <c r="I117" s="84">
        <f t="shared" si="23"/>
        <v>4200</v>
      </c>
      <c r="J117" s="84">
        <f t="shared" si="23"/>
        <v>6000</v>
      </c>
      <c r="K117" s="50"/>
    </row>
    <row r="118" spans="1:11" s="1" customFormat="1" ht="21.75" hidden="1" customHeight="1" x14ac:dyDescent="0.25">
      <c r="A118" s="37">
        <v>1162100</v>
      </c>
      <c r="B118" s="67" t="s">
        <v>245</v>
      </c>
      <c r="C118" s="48" t="s">
        <v>96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1162200</v>
      </c>
      <c r="B119" s="67" t="s">
        <v>246</v>
      </c>
      <c r="C119" s="48" t="s">
        <v>97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1162300</v>
      </c>
      <c r="B120" s="67" t="s">
        <v>247</v>
      </c>
      <c r="C120" s="48" t="s">
        <v>98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1162400</v>
      </c>
      <c r="B121" s="67" t="s">
        <v>248</v>
      </c>
      <c r="C121" s="48" t="s">
        <v>99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1162500</v>
      </c>
      <c r="B122" s="67" t="s">
        <v>249</v>
      </c>
      <c r="C122" s="48" t="s">
        <v>100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1162600</v>
      </c>
      <c r="B123" s="67" t="s">
        <v>250</v>
      </c>
      <c r="C123" s="48" t="s">
        <v>101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1162700</v>
      </c>
      <c r="B124" s="67" t="s">
        <v>251</v>
      </c>
      <c r="C124" s="48" t="s">
        <v>102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hidden="1" customHeight="1" x14ac:dyDescent="0.25">
      <c r="A125" s="37">
        <v>1162800</v>
      </c>
      <c r="B125" s="67" t="s">
        <v>252</v>
      </c>
      <c r="C125" s="48" t="s">
        <v>48</v>
      </c>
      <c r="D125" s="51"/>
      <c r="E125" s="51"/>
      <c r="F125" s="51"/>
      <c r="G125" s="51"/>
      <c r="H125" s="51"/>
      <c r="I125" s="51"/>
      <c r="J125" s="51"/>
      <c r="K125" s="50"/>
    </row>
    <row r="126" spans="1:11" s="1" customFormat="1" ht="18.75" customHeight="1" x14ac:dyDescent="0.25">
      <c r="A126" s="37">
        <v>1162900</v>
      </c>
      <c r="B126" s="67" t="s">
        <v>253</v>
      </c>
      <c r="C126" s="48" t="s">
        <v>49</v>
      </c>
      <c r="D126" s="51">
        <v>6000</v>
      </c>
      <c r="E126" s="51"/>
      <c r="F126" s="51">
        <v>6000</v>
      </c>
      <c r="G126" s="51">
        <v>1200</v>
      </c>
      <c r="H126" s="51">
        <v>2700</v>
      </c>
      <c r="I126" s="51">
        <v>4200</v>
      </c>
      <c r="J126" s="51">
        <f>+F126</f>
        <v>6000</v>
      </c>
      <c r="K126" s="50"/>
    </row>
    <row r="127" spans="1:11" s="1" customFormat="1" ht="18.75" customHeight="1" x14ac:dyDescent="0.25">
      <c r="A127" s="37">
        <v>1170000</v>
      </c>
      <c r="B127" s="65" t="s">
        <v>50</v>
      </c>
      <c r="C127" s="42" t="s">
        <v>14</v>
      </c>
      <c r="D127" s="84">
        <f>D128+D131+D136+D138+D141+D143+D145</f>
        <v>2412.3000000000002</v>
      </c>
      <c r="E127" s="84">
        <f t="shared" ref="E127:J127" si="24">E128+E131+E136+E138+E141+E143+E145</f>
        <v>0</v>
      </c>
      <c r="F127" s="84">
        <f t="shared" si="24"/>
        <v>2412.3000000000002</v>
      </c>
      <c r="G127" s="84">
        <f t="shared" si="24"/>
        <v>482.4</v>
      </c>
      <c r="H127" s="84">
        <f t="shared" si="24"/>
        <v>1085.5</v>
      </c>
      <c r="I127" s="84">
        <f t="shared" si="24"/>
        <v>1688.6</v>
      </c>
      <c r="J127" s="84">
        <f t="shared" si="24"/>
        <v>2412.3000000000002</v>
      </c>
      <c r="K127" s="50"/>
    </row>
    <row r="128" spans="1:11" s="1" customFormat="1" ht="27" hidden="1" x14ac:dyDescent="0.25">
      <c r="A128" s="37">
        <v>1171000</v>
      </c>
      <c r="B128" s="55" t="s">
        <v>254</v>
      </c>
      <c r="C128" s="42" t="s">
        <v>14</v>
      </c>
      <c r="D128" s="84">
        <f>D129+D130</f>
        <v>0</v>
      </c>
      <c r="E128" s="84">
        <f t="shared" ref="E128:J128" si="25">E129+E130</f>
        <v>0</v>
      </c>
      <c r="F128" s="84">
        <f t="shared" si="25"/>
        <v>0</v>
      </c>
      <c r="G128" s="84">
        <f t="shared" si="25"/>
        <v>0</v>
      </c>
      <c r="H128" s="84">
        <f t="shared" si="25"/>
        <v>0</v>
      </c>
      <c r="I128" s="84">
        <f t="shared" si="25"/>
        <v>0</v>
      </c>
      <c r="J128" s="84">
        <f t="shared" si="25"/>
        <v>0</v>
      </c>
      <c r="K128" s="50"/>
    </row>
    <row r="129" spans="1:11" s="1" customFormat="1" ht="18.75" hidden="1" customHeight="1" x14ac:dyDescent="0.25">
      <c r="A129" s="37">
        <v>1171100</v>
      </c>
      <c r="B129" s="67" t="s">
        <v>255</v>
      </c>
      <c r="C129" s="48" t="s">
        <v>103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18.75" hidden="1" customHeight="1" x14ac:dyDescent="0.25">
      <c r="A130" s="37">
        <v>1171200</v>
      </c>
      <c r="B130" s="67" t="s">
        <v>256</v>
      </c>
      <c r="C130" s="48" t="s">
        <v>104</v>
      </c>
      <c r="D130" s="85"/>
      <c r="E130" s="85"/>
      <c r="F130" s="85"/>
      <c r="G130" s="85"/>
      <c r="H130" s="85"/>
      <c r="I130" s="85"/>
      <c r="J130" s="85"/>
      <c r="K130" s="50"/>
    </row>
    <row r="131" spans="1:11" s="1" customFormat="1" ht="39.75" customHeight="1" x14ac:dyDescent="0.25">
      <c r="A131" s="37">
        <v>1172000</v>
      </c>
      <c r="B131" s="55" t="s">
        <v>257</v>
      </c>
      <c r="C131" s="42" t="s">
        <v>14</v>
      </c>
      <c r="D131" s="84">
        <f>D132+D133+D134+D135</f>
        <v>2412.3000000000002</v>
      </c>
      <c r="E131" s="84">
        <f t="shared" ref="E131:J131" si="26">E132+E133+E134+E135</f>
        <v>0</v>
      </c>
      <c r="F131" s="84">
        <f t="shared" si="26"/>
        <v>2412.3000000000002</v>
      </c>
      <c r="G131" s="84">
        <f t="shared" si="26"/>
        <v>482.4</v>
      </c>
      <c r="H131" s="84">
        <f t="shared" si="26"/>
        <v>1085.5</v>
      </c>
      <c r="I131" s="84">
        <f t="shared" si="26"/>
        <v>1688.6</v>
      </c>
      <c r="J131" s="84">
        <f t="shared" si="26"/>
        <v>2412.3000000000002</v>
      </c>
      <c r="K131" s="50"/>
    </row>
    <row r="132" spans="1:11" s="1" customFormat="1" ht="18.75" hidden="1" customHeight="1" x14ac:dyDescent="0.25">
      <c r="A132" s="37">
        <v>1172100</v>
      </c>
      <c r="B132" s="47" t="s">
        <v>258</v>
      </c>
      <c r="C132" s="48" t="s">
        <v>105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hidden="1" customHeight="1" x14ac:dyDescent="0.25">
      <c r="A133" s="37">
        <v>1172200</v>
      </c>
      <c r="B133" s="47" t="s">
        <v>259</v>
      </c>
      <c r="C133" s="57">
        <v>482200</v>
      </c>
      <c r="D133" s="51"/>
      <c r="E133" s="51"/>
      <c r="F133" s="51"/>
      <c r="G133" s="51"/>
      <c r="H133" s="51"/>
      <c r="I133" s="51"/>
      <c r="J133" s="51"/>
      <c r="K133" s="50"/>
    </row>
    <row r="134" spans="1:11" s="1" customFormat="1" ht="18.75" customHeight="1" x14ac:dyDescent="0.25">
      <c r="A134" s="37">
        <v>1172300</v>
      </c>
      <c r="B134" s="67" t="s">
        <v>260</v>
      </c>
      <c r="C134" s="48" t="s">
        <v>51</v>
      </c>
      <c r="D134" s="49">
        <v>2412.3000000000002</v>
      </c>
      <c r="E134" s="51"/>
      <c r="F134" s="49">
        <v>2412.3000000000002</v>
      </c>
      <c r="G134" s="51">
        <v>482.4</v>
      </c>
      <c r="H134" s="51">
        <v>1085.5</v>
      </c>
      <c r="I134" s="51">
        <v>1688.6</v>
      </c>
      <c r="J134" s="51">
        <f>+F134</f>
        <v>2412.3000000000002</v>
      </c>
      <c r="K134" s="50"/>
    </row>
    <row r="135" spans="1:11" s="1" customFormat="1" ht="30" hidden="1" customHeight="1" x14ac:dyDescent="0.25">
      <c r="A135" s="37">
        <v>1172400</v>
      </c>
      <c r="B135" s="67" t="s">
        <v>261</v>
      </c>
      <c r="C135" s="48" t="s">
        <v>106</v>
      </c>
      <c r="D135" s="51"/>
      <c r="E135" s="51"/>
      <c r="F135" s="51"/>
      <c r="G135" s="51"/>
      <c r="H135" s="51"/>
      <c r="I135" s="51"/>
      <c r="J135" s="51"/>
      <c r="K135" s="50"/>
    </row>
    <row r="136" spans="1:11" s="1" customFormat="1" ht="18.75" hidden="1" customHeight="1" x14ac:dyDescent="0.25">
      <c r="A136" s="37">
        <v>1173000</v>
      </c>
      <c r="B136" s="55" t="s">
        <v>262</v>
      </c>
      <c r="C136" s="42" t="s">
        <v>14</v>
      </c>
      <c r="D136" s="43">
        <f>D137</f>
        <v>0</v>
      </c>
      <c r="E136" s="43">
        <f t="shared" ref="E136:J136" si="27">E137</f>
        <v>0</v>
      </c>
      <c r="F136" s="43">
        <f t="shared" si="27"/>
        <v>0</v>
      </c>
      <c r="G136" s="43">
        <f t="shared" si="27"/>
        <v>0</v>
      </c>
      <c r="H136" s="43">
        <f t="shared" si="27"/>
        <v>0</v>
      </c>
      <c r="I136" s="43">
        <f t="shared" si="27"/>
        <v>0</v>
      </c>
      <c r="J136" s="43">
        <f t="shared" si="27"/>
        <v>0</v>
      </c>
      <c r="K136" s="50"/>
    </row>
    <row r="137" spans="1:11" s="1" customFormat="1" ht="18.75" hidden="1" customHeight="1" x14ac:dyDescent="0.25">
      <c r="A137" s="37">
        <v>1173100</v>
      </c>
      <c r="B137" s="47" t="s">
        <v>263</v>
      </c>
      <c r="C137" s="48" t="s">
        <v>52</v>
      </c>
      <c r="D137" s="51"/>
      <c r="E137" s="51"/>
      <c r="F137" s="51"/>
      <c r="G137" s="51"/>
      <c r="H137" s="51"/>
      <c r="I137" s="51"/>
      <c r="J137" s="51"/>
      <c r="K137" s="50"/>
    </row>
    <row r="138" spans="1:11" s="1" customFormat="1" ht="18.75" hidden="1" customHeight="1" x14ac:dyDescent="0.25">
      <c r="A138" s="37">
        <v>1174000</v>
      </c>
      <c r="B138" s="55" t="s">
        <v>264</v>
      </c>
      <c r="C138" s="42" t="s">
        <v>14</v>
      </c>
      <c r="D138" s="43">
        <f>D139+D140</f>
        <v>0</v>
      </c>
      <c r="E138" s="43">
        <f t="shared" ref="E138:J138" si="28">E139+E140</f>
        <v>0</v>
      </c>
      <c r="F138" s="43">
        <f t="shared" si="28"/>
        <v>0</v>
      </c>
      <c r="G138" s="43">
        <f t="shared" si="28"/>
        <v>0</v>
      </c>
      <c r="H138" s="43">
        <f t="shared" si="28"/>
        <v>0</v>
      </c>
      <c r="I138" s="43">
        <f t="shared" si="28"/>
        <v>0</v>
      </c>
      <c r="J138" s="43">
        <f t="shared" si="28"/>
        <v>0</v>
      </c>
      <c r="K138" s="50"/>
    </row>
    <row r="139" spans="1:11" s="1" customFormat="1" ht="18.75" hidden="1" customHeight="1" x14ac:dyDescent="0.25">
      <c r="A139" s="37">
        <v>1174100</v>
      </c>
      <c r="B139" s="47" t="s">
        <v>265</v>
      </c>
      <c r="C139" s="48" t="s">
        <v>107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1174200</v>
      </c>
      <c r="B140" s="67" t="s">
        <v>266</v>
      </c>
      <c r="C140" s="48" t="s">
        <v>108</v>
      </c>
      <c r="D140" s="51"/>
      <c r="E140" s="51"/>
      <c r="F140" s="51"/>
      <c r="G140" s="51"/>
      <c r="H140" s="51"/>
      <c r="I140" s="51"/>
      <c r="J140" s="51"/>
      <c r="K140" s="50"/>
    </row>
    <row r="141" spans="1:11" s="1" customFormat="1" ht="18.75" hidden="1" customHeight="1" x14ac:dyDescent="0.25">
      <c r="A141" s="37">
        <v>1175000</v>
      </c>
      <c r="B141" s="55" t="s">
        <v>267</v>
      </c>
      <c r="C141" s="42" t="s">
        <v>14</v>
      </c>
      <c r="D141" s="43">
        <f>D142</f>
        <v>0</v>
      </c>
      <c r="E141" s="43">
        <f t="shared" ref="E141:J141" si="29">E142</f>
        <v>0</v>
      </c>
      <c r="F141" s="43">
        <f t="shared" si="29"/>
        <v>0</v>
      </c>
      <c r="G141" s="43">
        <f t="shared" si="29"/>
        <v>0</v>
      </c>
      <c r="H141" s="43">
        <f t="shared" si="29"/>
        <v>0</v>
      </c>
      <c r="I141" s="43">
        <f t="shared" si="29"/>
        <v>0</v>
      </c>
      <c r="J141" s="43">
        <f t="shared" si="29"/>
        <v>0</v>
      </c>
      <c r="K141" s="50"/>
    </row>
    <row r="142" spans="1:11" s="1" customFormat="1" ht="18.75" hidden="1" customHeight="1" x14ac:dyDescent="0.25">
      <c r="A142" s="37">
        <v>1175100</v>
      </c>
      <c r="B142" s="67" t="s">
        <v>268</v>
      </c>
      <c r="C142" s="48" t="s">
        <v>109</v>
      </c>
      <c r="D142" s="51"/>
      <c r="E142" s="51"/>
      <c r="F142" s="51"/>
      <c r="G142" s="51"/>
      <c r="H142" s="51"/>
      <c r="I142" s="51"/>
      <c r="J142" s="51"/>
      <c r="K142" s="50"/>
    </row>
    <row r="143" spans="1:11" s="1" customFormat="1" ht="18.75" customHeight="1" x14ac:dyDescent="0.25">
      <c r="A143" s="37">
        <v>1176000</v>
      </c>
      <c r="B143" s="55" t="s">
        <v>53</v>
      </c>
      <c r="C143" s="42" t="s">
        <v>14</v>
      </c>
      <c r="D143" s="43">
        <f>D144</f>
        <v>0</v>
      </c>
      <c r="E143" s="43">
        <f t="shared" ref="E143:J143" si="30">E144</f>
        <v>0</v>
      </c>
      <c r="F143" s="84">
        <f t="shared" si="30"/>
        <v>0</v>
      </c>
      <c r="G143" s="84">
        <f t="shared" si="30"/>
        <v>0</v>
      </c>
      <c r="H143" s="84">
        <f t="shared" si="30"/>
        <v>0</v>
      </c>
      <c r="I143" s="84">
        <f t="shared" si="30"/>
        <v>0</v>
      </c>
      <c r="J143" s="84">
        <f t="shared" si="30"/>
        <v>0</v>
      </c>
      <c r="K143" s="50"/>
    </row>
    <row r="144" spans="1:11" s="1" customFormat="1" ht="18.75" customHeight="1" x14ac:dyDescent="0.25">
      <c r="A144" s="37">
        <v>1176100</v>
      </c>
      <c r="B144" s="67" t="s">
        <v>269</v>
      </c>
      <c r="C144" s="48" t="s">
        <v>54</v>
      </c>
      <c r="D144" s="51"/>
      <c r="E144" s="51"/>
      <c r="F144" s="51"/>
      <c r="G144" s="51"/>
      <c r="H144" s="51"/>
      <c r="I144" s="51"/>
      <c r="J144" s="51"/>
      <c r="K144" s="50"/>
    </row>
    <row r="145" spans="1:11" s="1" customFormat="1" ht="18.75" customHeight="1" x14ac:dyDescent="0.25">
      <c r="A145" s="37">
        <v>1177000</v>
      </c>
      <c r="B145" s="55" t="s">
        <v>270</v>
      </c>
      <c r="C145" s="42" t="s">
        <v>14</v>
      </c>
      <c r="D145" s="43">
        <f>D146</f>
        <v>0</v>
      </c>
      <c r="E145" s="43">
        <f t="shared" ref="E145:J145" si="31">E146</f>
        <v>0</v>
      </c>
      <c r="F145" s="84">
        <f t="shared" si="31"/>
        <v>0</v>
      </c>
      <c r="G145" s="84">
        <f t="shared" si="31"/>
        <v>0</v>
      </c>
      <c r="H145" s="84">
        <f t="shared" si="31"/>
        <v>0</v>
      </c>
      <c r="I145" s="84">
        <f t="shared" si="31"/>
        <v>0</v>
      </c>
      <c r="J145" s="84">
        <f t="shared" si="31"/>
        <v>0</v>
      </c>
      <c r="K145" s="50"/>
    </row>
    <row r="146" spans="1:11" s="1" customFormat="1" ht="18.75" customHeight="1" x14ac:dyDescent="0.25">
      <c r="A146" s="37">
        <v>1177100</v>
      </c>
      <c r="B146" s="67" t="s">
        <v>271</v>
      </c>
      <c r="C146" s="48" t="s">
        <v>110</v>
      </c>
      <c r="D146" s="51"/>
      <c r="E146" s="51"/>
      <c r="F146" s="51"/>
      <c r="G146" s="51"/>
      <c r="H146" s="51"/>
      <c r="I146" s="51"/>
      <c r="J146" s="51"/>
      <c r="K146" s="50"/>
    </row>
    <row r="147" spans="1:11" s="1" customFormat="1" ht="24.75" customHeight="1" x14ac:dyDescent="0.25">
      <c r="A147" s="81" t="s">
        <v>55</v>
      </c>
      <c r="B147" s="67" t="s">
        <v>272</v>
      </c>
      <c r="C147" s="42" t="s">
        <v>14</v>
      </c>
      <c r="D147" s="68">
        <f>D148+D159+D164+D166</f>
        <v>0</v>
      </c>
      <c r="E147" s="68">
        <f t="shared" ref="E147:J147" si="32">E148+E159+E164+E166</f>
        <v>0</v>
      </c>
      <c r="F147" s="86">
        <f t="shared" si="32"/>
        <v>0</v>
      </c>
      <c r="G147" s="86">
        <f t="shared" si="32"/>
        <v>0</v>
      </c>
      <c r="H147" s="86">
        <f t="shared" si="32"/>
        <v>0</v>
      </c>
      <c r="I147" s="86">
        <f t="shared" si="32"/>
        <v>0</v>
      </c>
      <c r="J147" s="86">
        <f t="shared" si="32"/>
        <v>0</v>
      </c>
      <c r="K147" s="50"/>
    </row>
    <row r="148" spans="1:11" s="1" customFormat="1" ht="24.75" customHeight="1" x14ac:dyDescent="0.25">
      <c r="A148" s="81" t="s">
        <v>56</v>
      </c>
      <c r="B148" s="67" t="s">
        <v>273</v>
      </c>
      <c r="C148" s="42" t="s">
        <v>14</v>
      </c>
      <c r="D148" s="68">
        <f>D149+D150+D151+D152+D153+D154+D155+D156+D157+D158</f>
        <v>0</v>
      </c>
      <c r="E148" s="68">
        <f t="shared" ref="E148:J148" si="33">E149+E150+E151+E152+E153+E154+E155+E156+E157+E158</f>
        <v>0</v>
      </c>
      <c r="F148" s="86">
        <f t="shared" si="33"/>
        <v>0</v>
      </c>
      <c r="G148" s="86">
        <f t="shared" si="33"/>
        <v>0</v>
      </c>
      <c r="H148" s="86">
        <f t="shared" si="33"/>
        <v>0</v>
      </c>
      <c r="I148" s="86">
        <f t="shared" si="33"/>
        <v>0</v>
      </c>
      <c r="J148" s="86">
        <f t="shared" si="33"/>
        <v>0</v>
      </c>
      <c r="K148" s="50"/>
    </row>
    <row r="149" spans="1:11" s="1" customFormat="1" ht="24.75" customHeight="1" x14ac:dyDescent="0.25">
      <c r="A149" s="81" t="s">
        <v>57</v>
      </c>
      <c r="B149" s="67" t="s">
        <v>274</v>
      </c>
      <c r="C149" s="48" t="s">
        <v>58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4.75" customHeight="1" x14ac:dyDescent="0.25">
      <c r="A150" s="81" t="s">
        <v>111</v>
      </c>
      <c r="B150" s="67" t="s">
        <v>275</v>
      </c>
      <c r="C150" s="48" t="s">
        <v>112</v>
      </c>
      <c r="D150" s="51"/>
      <c r="E150" s="69"/>
      <c r="F150" s="51"/>
      <c r="G150" s="69"/>
      <c r="H150" s="51"/>
      <c r="I150" s="69"/>
      <c r="J150" s="51"/>
      <c r="K150" s="50"/>
    </row>
    <row r="151" spans="1:11" s="1" customFormat="1" ht="28.5" x14ac:dyDescent="0.25">
      <c r="A151" s="81" t="s">
        <v>113</v>
      </c>
      <c r="B151" s="67" t="s">
        <v>276</v>
      </c>
      <c r="C151" s="48" t="s">
        <v>114</v>
      </c>
      <c r="D151" s="69"/>
      <c r="E151" s="69"/>
      <c r="F151" s="69"/>
      <c r="G151" s="69"/>
      <c r="H151" s="69"/>
      <c r="I151" s="69"/>
      <c r="J151" s="69"/>
      <c r="K151" s="50"/>
    </row>
    <row r="152" spans="1:11" s="1" customFormat="1" ht="24.75" customHeight="1" x14ac:dyDescent="0.25">
      <c r="A152" s="81" t="s">
        <v>59</v>
      </c>
      <c r="B152" s="67" t="s">
        <v>277</v>
      </c>
      <c r="C152" s="48" t="s">
        <v>60</v>
      </c>
      <c r="D152" s="51"/>
      <c r="E152" s="69"/>
      <c r="F152" s="51"/>
      <c r="G152" s="51"/>
      <c r="H152" s="51"/>
      <c r="I152" s="51"/>
      <c r="J152" s="51"/>
      <c r="K152" s="50"/>
    </row>
    <row r="153" spans="1:11" s="1" customFormat="1" ht="24.75" customHeight="1" x14ac:dyDescent="0.25">
      <c r="A153" s="81" t="s">
        <v>61</v>
      </c>
      <c r="B153" s="67" t="s">
        <v>278</v>
      </c>
      <c r="C153" s="48" t="s">
        <v>62</v>
      </c>
      <c r="D153" s="69"/>
      <c r="E153" s="69"/>
      <c r="F153" s="69"/>
      <c r="G153" s="69"/>
      <c r="H153" s="69"/>
      <c r="I153" s="69"/>
      <c r="J153" s="69"/>
      <c r="K153" s="50"/>
    </row>
    <row r="154" spans="1:11" s="1" customFormat="1" ht="24.75" customHeight="1" x14ac:dyDescent="0.25">
      <c r="A154" s="81" t="s">
        <v>63</v>
      </c>
      <c r="B154" s="67" t="s">
        <v>279</v>
      </c>
      <c r="C154" s="48" t="s">
        <v>64</v>
      </c>
      <c r="D154" s="69"/>
      <c r="E154" s="69"/>
      <c r="F154" s="69"/>
      <c r="G154" s="51"/>
      <c r="H154" s="69"/>
      <c r="I154" s="69"/>
      <c r="J154" s="69"/>
      <c r="K154" s="50"/>
    </row>
    <row r="155" spans="1:11" s="1" customFormat="1" ht="24.75" hidden="1" customHeight="1" x14ac:dyDescent="0.25">
      <c r="A155" s="81" t="s">
        <v>115</v>
      </c>
      <c r="B155" s="67" t="s">
        <v>280</v>
      </c>
      <c r="C155" s="48" t="s">
        <v>116</v>
      </c>
      <c r="D155" s="51"/>
      <c r="E155" s="69"/>
      <c r="F155" s="51"/>
      <c r="G155" s="69"/>
      <c r="H155" s="51"/>
      <c r="I155" s="69"/>
      <c r="J155" s="51"/>
      <c r="K155" s="50"/>
    </row>
    <row r="156" spans="1:11" s="1" customFormat="1" ht="24.75" customHeight="1" x14ac:dyDescent="0.25">
      <c r="A156" s="81" t="s">
        <v>65</v>
      </c>
      <c r="B156" s="67" t="s">
        <v>281</v>
      </c>
      <c r="C156" s="48" t="s">
        <v>66</v>
      </c>
      <c r="D156" s="69"/>
      <c r="E156" s="69"/>
      <c r="F156" s="69"/>
      <c r="G156" s="69"/>
      <c r="H156" s="69"/>
      <c r="I156" s="69"/>
      <c r="J156" s="69"/>
      <c r="K156" s="50"/>
    </row>
    <row r="157" spans="1:11" s="1" customFormat="1" ht="24.75" hidden="1" customHeight="1" x14ac:dyDescent="0.25">
      <c r="A157" s="64" t="s">
        <v>117</v>
      </c>
      <c r="B157" s="83" t="s">
        <v>282</v>
      </c>
      <c r="C157" s="57" t="s">
        <v>118</v>
      </c>
      <c r="D157" s="51"/>
      <c r="E157" s="69"/>
      <c r="F157" s="51"/>
      <c r="G157" s="69"/>
      <c r="H157" s="51"/>
      <c r="I157" s="69"/>
      <c r="J157" s="51"/>
      <c r="K157" s="50"/>
    </row>
    <row r="158" spans="1:11" s="1" customFormat="1" ht="24.75" customHeight="1" x14ac:dyDescent="0.25">
      <c r="A158" s="64" t="s">
        <v>119</v>
      </c>
      <c r="B158" s="83" t="s">
        <v>283</v>
      </c>
      <c r="C158" s="57" t="s">
        <v>120</v>
      </c>
      <c r="D158" s="69"/>
      <c r="E158" s="69"/>
      <c r="F158" s="69"/>
      <c r="G158" s="69"/>
      <c r="H158" s="69"/>
      <c r="I158" s="69"/>
      <c r="J158" s="69"/>
      <c r="K158" s="50"/>
    </row>
    <row r="159" spans="1:11" s="1" customFormat="1" ht="24.75" hidden="1" customHeight="1" x14ac:dyDescent="0.25">
      <c r="A159" s="81" t="s">
        <v>121</v>
      </c>
      <c r="B159" s="65" t="s">
        <v>284</v>
      </c>
      <c r="C159" s="66" t="s">
        <v>14</v>
      </c>
      <c r="D159" s="43">
        <f>D160+D161+D162+D163</f>
        <v>0</v>
      </c>
      <c r="E159" s="43">
        <f t="shared" ref="E159:J159" si="34">E160+E161+E162+E163</f>
        <v>0</v>
      </c>
      <c r="F159" s="43">
        <f t="shared" si="34"/>
        <v>0</v>
      </c>
      <c r="G159" s="43">
        <f t="shared" si="34"/>
        <v>0</v>
      </c>
      <c r="H159" s="43">
        <f t="shared" si="34"/>
        <v>0</v>
      </c>
      <c r="I159" s="43">
        <f t="shared" si="34"/>
        <v>0</v>
      </c>
      <c r="J159" s="43">
        <f t="shared" si="34"/>
        <v>0</v>
      </c>
      <c r="K159" s="50"/>
    </row>
    <row r="160" spans="1:11" ht="24.75" hidden="1" customHeight="1" x14ac:dyDescent="0.25">
      <c r="A160" s="81" t="s">
        <v>122</v>
      </c>
      <c r="B160" s="47" t="s">
        <v>285</v>
      </c>
      <c r="C160" s="48" t="s">
        <v>123</v>
      </c>
      <c r="D160" s="69"/>
      <c r="E160" s="69"/>
      <c r="F160" s="69"/>
      <c r="G160" s="69"/>
      <c r="H160" s="69"/>
      <c r="I160" s="69"/>
      <c r="J160" s="69"/>
      <c r="K160" s="50"/>
    </row>
    <row r="161" spans="1:11" ht="24.75" hidden="1" customHeight="1" x14ac:dyDescent="0.25">
      <c r="A161" s="81" t="s">
        <v>124</v>
      </c>
      <c r="B161" s="47" t="s">
        <v>286</v>
      </c>
      <c r="C161" s="48" t="s">
        <v>125</v>
      </c>
      <c r="D161" s="51"/>
      <c r="E161" s="69"/>
      <c r="F161" s="51"/>
      <c r="G161" s="69"/>
      <c r="H161" s="51"/>
      <c r="I161" s="69"/>
      <c r="J161" s="51"/>
      <c r="K161" s="50"/>
    </row>
    <row r="162" spans="1:11" ht="28.5" hidden="1" x14ac:dyDescent="0.25">
      <c r="A162" s="81" t="s">
        <v>126</v>
      </c>
      <c r="B162" s="67" t="s">
        <v>287</v>
      </c>
      <c r="C162" s="48" t="s">
        <v>127</v>
      </c>
      <c r="D162" s="51"/>
      <c r="E162" s="69"/>
      <c r="F162" s="51"/>
      <c r="G162" s="69"/>
      <c r="H162" s="51"/>
      <c r="I162" s="69"/>
      <c r="J162" s="51"/>
      <c r="K162" s="50"/>
    </row>
    <row r="163" spans="1:11" ht="24.75" hidden="1" customHeight="1" x14ac:dyDescent="0.25">
      <c r="A163" s="81" t="s">
        <v>128</v>
      </c>
      <c r="B163" s="67" t="s">
        <v>288</v>
      </c>
      <c r="C163" s="48" t="s">
        <v>129</v>
      </c>
      <c r="D163" s="70"/>
      <c r="E163" s="69"/>
      <c r="F163" s="70"/>
      <c r="G163" s="69"/>
      <c r="H163" s="70"/>
      <c r="I163" s="69"/>
      <c r="J163" s="70"/>
      <c r="K163" s="50"/>
    </row>
    <row r="164" spans="1:11" ht="24.75" hidden="1" customHeight="1" x14ac:dyDescent="0.25">
      <c r="A164" s="81" t="s">
        <v>130</v>
      </c>
      <c r="B164" s="65" t="s">
        <v>289</v>
      </c>
      <c r="C164" s="66" t="s">
        <v>14</v>
      </c>
      <c r="D164" s="43">
        <f>D165</f>
        <v>0</v>
      </c>
      <c r="E164" s="43">
        <f t="shared" ref="E164:J164" si="35">E165</f>
        <v>0</v>
      </c>
      <c r="F164" s="43">
        <f t="shared" si="35"/>
        <v>0</v>
      </c>
      <c r="G164" s="43">
        <f t="shared" si="35"/>
        <v>0</v>
      </c>
      <c r="H164" s="43">
        <f t="shared" si="35"/>
        <v>0</v>
      </c>
      <c r="I164" s="43">
        <f t="shared" si="35"/>
        <v>0</v>
      </c>
      <c r="J164" s="43">
        <f t="shared" si="35"/>
        <v>0</v>
      </c>
      <c r="K164" s="50"/>
    </row>
    <row r="165" spans="1:11" ht="24.75" hidden="1" customHeight="1" x14ac:dyDescent="0.25">
      <c r="A165" s="81" t="s">
        <v>131</v>
      </c>
      <c r="B165" s="47" t="s">
        <v>290</v>
      </c>
      <c r="C165" s="48" t="s">
        <v>132</v>
      </c>
      <c r="D165" s="51"/>
      <c r="E165" s="69"/>
      <c r="F165" s="51"/>
      <c r="G165" s="69"/>
      <c r="H165" s="51"/>
      <c r="I165" s="69"/>
      <c r="J165" s="51"/>
      <c r="K165" s="50"/>
    </row>
    <row r="166" spans="1:11" ht="24.75" hidden="1" customHeight="1" x14ac:dyDescent="0.25">
      <c r="A166" s="82" t="s">
        <v>133</v>
      </c>
      <c r="B166" s="71" t="s">
        <v>291</v>
      </c>
      <c r="C166" s="66" t="s">
        <v>14</v>
      </c>
      <c r="D166" s="43">
        <f>D167+D168+D169+D170</f>
        <v>0</v>
      </c>
      <c r="E166" s="43">
        <f t="shared" ref="E166:J166" si="36">E167+E168+E169+E170</f>
        <v>0</v>
      </c>
      <c r="F166" s="43">
        <f t="shared" si="36"/>
        <v>0</v>
      </c>
      <c r="G166" s="43">
        <f t="shared" si="36"/>
        <v>0</v>
      </c>
      <c r="H166" s="43">
        <f t="shared" si="36"/>
        <v>0</v>
      </c>
      <c r="I166" s="43">
        <f t="shared" si="36"/>
        <v>0</v>
      </c>
      <c r="J166" s="43">
        <f t="shared" si="36"/>
        <v>0</v>
      </c>
      <c r="K166" s="50"/>
    </row>
    <row r="167" spans="1:11" ht="24.75" hidden="1" customHeight="1" x14ac:dyDescent="0.25">
      <c r="A167" s="81" t="s">
        <v>134</v>
      </c>
      <c r="B167" s="47" t="s">
        <v>292</v>
      </c>
      <c r="C167" s="48" t="s">
        <v>135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136</v>
      </c>
      <c r="B168" s="47" t="s">
        <v>293</v>
      </c>
      <c r="C168" s="48" t="s">
        <v>137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81" t="s">
        <v>138</v>
      </c>
      <c r="B169" s="67" t="s">
        <v>294</v>
      </c>
      <c r="C169" s="48" t="s">
        <v>139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hidden="1" customHeight="1" x14ac:dyDescent="0.25">
      <c r="A170" s="64">
        <v>1244000</v>
      </c>
      <c r="B170" s="72" t="s">
        <v>295</v>
      </c>
      <c r="C170" s="48" t="s">
        <v>140</v>
      </c>
      <c r="D170" s="51"/>
      <c r="E170" s="69"/>
      <c r="F170" s="51"/>
      <c r="G170" s="69"/>
      <c r="H170" s="51"/>
      <c r="I170" s="69"/>
      <c r="J170" s="51"/>
      <c r="K170" s="50"/>
    </row>
    <row r="171" spans="1:11" ht="24.75" customHeight="1" x14ac:dyDescent="0.25">
      <c r="A171" s="37">
        <v>1000000</v>
      </c>
      <c r="B171" s="73" t="s">
        <v>141</v>
      </c>
      <c r="C171" s="66" t="s">
        <v>14</v>
      </c>
      <c r="D171" s="84">
        <f t="shared" ref="D171:J171" si="37">D147+D30</f>
        <v>345587</v>
      </c>
      <c r="E171" s="84">
        <f t="shared" si="37"/>
        <v>0</v>
      </c>
      <c r="F171" s="84">
        <f t="shared" si="37"/>
        <v>345587</v>
      </c>
      <c r="G171" s="84">
        <f t="shared" si="37"/>
        <v>39530.300000000003</v>
      </c>
      <c r="H171" s="84">
        <f t="shared" si="37"/>
        <v>118617.1</v>
      </c>
      <c r="I171" s="84">
        <f t="shared" si="37"/>
        <v>231239.3</v>
      </c>
      <c r="J171" s="84">
        <f t="shared" si="37"/>
        <v>345587</v>
      </c>
      <c r="K171" s="50"/>
    </row>
    <row r="172" spans="1:11" ht="18" customHeight="1" x14ac:dyDescent="0.25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</row>
    <row r="173" spans="1:11" ht="13.5" customHeight="1" x14ac:dyDescent="0.25">
      <c r="A173" s="127" t="s">
        <v>321</v>
      </c>
      <c r="B173" s="127"/>
      <c r="C173" s="127"/>
      <c r="D173" s="127"/>
      <c r="E173" s="127"/>
      <c r="F173" s="127"/>
      <c r="G173" s="127"/>
      <c r="H173" s="127"/>
      <c r="I173" s="127"/>
      <c r="J173" s="127"/>
    </row>
    <row r="174" spans="1:11" ht="14.25" x14ac:dyDescent="0.25">
      <c r="A174" s="135"/>
      <c r="B174" s="135"/>
      <c r="C174" s="135"/>
      <c r="D174" s="135"/>
      <c r="E174" s="135"/>
      <c r="F174" s="135"/>
      <c r="G174" s="135"/>
      <c r="H174" s="135"/>
      <c r="I174" s="135"/>
      <c r="J174" s="135"/>
    </row>
    <row r="175" spans="1:11" ht="24.75" customHeight="1" x14ac:dyDescent="0.3">
      <c r="A175" s="147" t="s">
        <v>308</v>
      </c>
      <c r="B175" s="147"/>
      <c r="C175" s="145"/>
      <c r="D175" s="145"/>
      <c r="E175" s="145"/>
      <c r="F175" s="146" t="s">
        <v>309</v>
      </c>
      <c r="G175" s="146"/>
      <c r="H175" s="146"/>
      <c r="I175" s="74"/>
      <c r="J175" s="74"/>
    </row>
    <row r="176" spans="1:11" ht="16.5" x14ac:dyDescent="0.25">
      <c r="A176" s="91" t="s">
        <v>147</v>
      </c>
      <c r="B176" s="88"/>
      <c r="C176" s="149" t="s">
        <v>67</v>
      </c>
      <c r="D176" s="149"/>
      <c r="E176" s="149"/>
      <c r="F176" s="148" t="s">
        <v>68</v>
      </c>
      <c r="G176" s="148"/>
      <c r="H176" s="148"/>
      <c r="J176" s="88"/>
    </row>
    <row r="177" spans="1:10" ht="18.75" customHeight="1" x14ac:dyDescent="0.25">
      <c r="A177" s="92" t="s">
        <v>69</v>
      </c>
      <c r="B177" s="89"/>
      <c r="C177" s="92"/>
      <c r="D177" s="89"/>
      <c r="E177" s="89"/>
      <c r="F177" s="89"/>
      <c r="G177" s="89"/>
      <c r="H177" s="89"/>
      <c r="I177" s="89"/>
      <c r="J177" s="89"/>
    </row>
    <row r="178" spans="1:10" ht="29.25" customHeight="1" x14ac:dyDescent="0.3">
      <c r="A178" s="147" t="s">
        <v>310</v>
      </c>
      <c r="B178" s="147"/>
      <c r="C178" s="145"/>
      <c r="D178" s="145"/>
      <c r="E178" s="145"/>
      <c r="F178" s="146" t="s">
        <v>311</v>
      </c>
      <c r="G178" s="146"/>
      <c r="H178" s="146"/>
      <c r="I178" s="74"/>
      <c r="J178" s="74"/>
    </row>
    <row r="179" spans="1:10" ht="16.5" x14ac:dyDescent="0.25">
      <c r="A179" s="91" t="s">
        <v>148</v>
      </c>
      <c r="B179" s="90"/>
      <c r="C179" s="149" t="s">
        <v>67</v>
      </c>
      <c r="D179" s="149"/>
      <c r="E179" s="149"/>
      <c r="F179" s="148" t="s">
        <v>68</v>
      </c>
      <c r="G179" s="148"/>
      <c r="H179" s="148"/>
      <c r="J179" s="8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  <row r="6833" spans="1:7" x14ac:dyDescent="0.25">
      <c r="A6833" s="80"/>
      <c r="B6833" s="77"/>
      <c r="D6833" s="78"/>
      <c r="E6833" s="78"/>
      <c r="F6833" s="78"/>
      <c r="G6833" s="78"/>
    </row>
  </sheetData>
  <mergeCells count="42">
    <mergeCell ref="A14:J14"/>
    <mergeCell ref="H1:J1"/>
    <mergeCell ref="H2:J2"/>
    <mergeCell ref="H3:J3"/>
    <mergeCell ref="H4:J4"/>
    <mergeCell ref="A5:J5"/>
    <mergeCell ref="A7:J7"/>
    <mergeCell ref="A8:J8"/>
    <mergeCell ref="A10:J10"/>
    <mergeCell ref="A11:J11"/>
    <mergeCell ref="A12:J12"/>
    <mergeCell ref="A13:J13"/>
    <mergeCell ref="A24:B24"/>
    <mergeCell ref="A15:J15"/>
    <mergeCell ref="A17:D17"/>
    <mergeCell ref="G17:J17"/>
    <mergeCell ref="A18:D18"/>
    <mergeCell ref="A19:B19"/>
    <mergeCell ref="G19:J19"/>
    <mergeCell ref="G20:J20"/>
    <mergeCell ref="A21:C21"/>
    <mergeCell ref="A22:B22"/>
    <mergeCell ref="A23:C23"/>
    <mergeCell ref="G23:J23"/>
    <mergeCell ref="C176:E176"/>
    <mergeCell ref="F176:H176"/>
    <mergeCell ref="A25:C25"/>
    <mergeCell ref="G25:J25"/>
    <mergeCell ref="D27:E27"/>
    <mergeCell ref="F27:F28"/>
    <mergeCell ref="G27:J27"/>
    <mergeCell ref="A172:J172"/>
    <mergeCell ref="A173:J173"/>
    <mergeCell ref="A174:J174"/>
    <mergeCell ref="A175:B175"/>
    <mergeCell ref="C175:E175"/>
    <mergeCell ref="F175:H175"/>
    <mergeCell ref="A178:B178"/>
    <mergeCell ref="C178:E178"/>
    <mergeCell ref="F178:H178"/>
    <mergeCell ref="C179:E179"/>
    <mergeCell ref="F179:H17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3"/>
  <sheetViews>
    <sheetView topLeftCell="A10"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19" t="s">
        <v>323</v>
      </c>
      <c r="I1" s="119"/>
      <c r="J1" s="119"/>
    </row>
    <row r="2" spans="1:10" ht="59.25" customHeight="1" x14ac:dyDescent="0.25">
      <c r="H2" s="119" t="s">
        <v>312</v>
      </c>
      <c r="I2" s="119"/>
      <c r="J2" s="119"/>
    </row>
    <row r="3" spans="1:10" ht="94.5" customHeight="1" x14ac:dyDescent="0.25">
      <c r="H3" s="119" t="s">
        <v>145</v>
      </c>
      <c r="I3" s="119"/>
      <c r="J3" s="119"/>
    </row>
    <row r="4" spans="1:10" ht="10.5" customHeight="1" x14ac:dyDescent="0.25">
      <c r="H4" s="121"/>
      <c r="I4" s="121"/>
      <c r="J4" s="121"/>
    </row>
    <row r="5" spans="1:10" ht="20.25" x14ac:dyDescent="0.35">
      <c r="A5" s="122" t="s">
        <v>146</v>
      </c>
      <c r="B5" s="122"/>
      <c r="C5" s="122"/>
      <c r="D5" s="122"/>
      <c r="E5" s="122"/>
      <c r="F5" s="122"/>
      <c r="G5" s="122"/>
      <c r="H5" s="122"/>
      <c r="I5" s="122"/>
      <c r="J5" s="122"/>
    </row>
    <row r="6" spans="1:10" x14ac:dyDescent="0.25">
      <c r="B6" s="4"/>
      <c r="C6" s="5"/>
    </row>
    <row r="7" spans="1:10" ht="33" customHeight="1" x14ac:dyDescent="0.25">
      <c r="A7" s="123" t="s">
        <v>307</v>
      </c>
      <c r="B7" s="123"/>
      <c r="C7" s="123"/>
      <c r="D7" s="123"/>
      <c r="E7" s="123"/>
      <c r="F7" s="123"/>
      <c r="G7" s="123"/>
      <c r="H7" s="123"/>
      <c r="I7" s="123"/>
      <c r="J7" s="123"/>
    </row>
    <row r="8" spans="1:10" s="1" customFormat="1" ht="9.75" customHeight="1" x14ac:dyDescent="0.25">
      <c r="A8" s="120" t="s">
        <v>149</v>
      </c>
      <c r="B8" s="120"/>
      <c r="C8" s="120"/>
      <c r="D8" s="120"/>
      <c r="E8" s="120"/>
      <c r="F8" s="120"/>
      <c r="G8" s="120"/>
      <c r="H8" s="120"/>
      <c r="I8" s="120"/>
      <c r="J8" s="120"/>
    </row>
    <row r="9" spans="1:10" ht="14.25" customHeight="1" x14ac:dyDescent="0.25">
      <c r="B9" s="6"/>
      <c r="C9" s="110"/>
      <c r="D9" s="6"/>
      <c r="E9" s="6"/>
      <c r="F9" s="6"/>
      <c r="G9" s="6"/>
      <c r="H9" s="8"/>
    </row>
    <row r="10" spans="1:10" ht="25.5" customHeight="1" x14ac:dyDescent="0.3">
      <c r="A10" s="125" t="s">
        <v>300</v>
      </c>
      <c r="B10" s="125"/>
      <c r="C10" s="125"/>
      <c r="D10" s="125"/>
      <c r="E10" s="125"/>
      <c r="F10" s="125"/>
      <c r="G10" s="125"/>
      <c r="H10" s="125"/>
      <c r="I10" s="125"/>
      <c r="J10" s="125"/>
    </row>
    <row r="11" spans="1:10" ht="21" customHeight="1" x14ac:dyDescent="0.25">
      <c r="A11" s="126" t="s">
        <v>297</v>
      </c>
      <c r="B11" s="126"/>
      <c r="C11" s="126"/>
      <c r="D11" s="126"/>
      <c r="E11" s="126"/>
      <c r="F11" s="126"/>
      <c r="G11" s="126"/>
      <c r="H11" s="126"/>
      <c r="I11" s="126"/>
      <c r="J11" s="126"/>
    </row>
    <row r="12" spans="1:10" ht="27" customHeight="1" x14ac:dyDescent="0.25">
      <c r="A12" s="127" t="s">
        <v>320</v>
      </c>
      <c r="B12" s="127"/>
      <c r="C12" s="127"/>
      <c r="D12" s="127"/>
      <c r="E12" s="127"/>
      <c r="F12" s="127"/>
      <c r="G12" s="127"/>
      <c r="H12" s="127"/>
      <c r="I12" s="127"/>
      <c r="J12" s="127"/>
    </row>
    <row r="13" spans="1:10" ht="24.75" customHeight="1" x14ac:dyDescent="0.45">
      <c r="A13" s="128" t="s">
        <v>150</v>
      </c>
      <c r="B13" s="128"/>
      <c r="C13" s="128"/>
      <c r="D13" s="128"/>
      <c r="E13" s="128"/>
      <c r="F13" s="128"/>
      <c r="G13" s="128"/>
      <c r="H13" s="128"/>
      <c r="I13" s="128"/>
      <c r="J13" s="128"/>
    </row>
    <row r="14" spans="1:10" s="9" customFormat="1" ht="18" customHeight="1" x14ac:dyDescent="0.3">
      <c r="A14" s="129" t="s">
        <v>151</v>
      </c>
      <c r="B14" s="129"/>
      <c r="C14" s="129"/>
      <c r="D14" s="129"/>
      <c r="E14" s="129"/>
      <c r="F14" s="129"/>
      <c r="G14" s="129"/>
      <c r="H14" s="129"/>
      <c r="I14" s="129"/>
      <c r="J14" s="129"/>
    </row>
    <row r="15" spans="1:10" s="10" customFormat="1" ht="16.5" customHeight="1" x14ac:dyDescent="0.25">
      <c r="A15" s="130" t="s">
        <v>302</v>
      </c>
      <c r="B15" s="130"/>
      <c r="C15" s="130"/>
      <c r="D15" s="130"/>
      <c r="E15" s="130"/>
      <c r="F15" s="130"/>
      <c r="G15" s="130"/>
      <c r="H15" s="130"/>
      <c r="I15" s="130"/>
      <c r="J15" s="130"/>
    </row>
    <row r="16" spans="1:10" s="10" customFormat="1" ht="27" customHeight="1" x14ac:dyDescent="0.3">
      <c r="A16" s="110"/>
      <c r="B16" s="111"/>
      <c r="C16" s="12"/>
      <c r="D16" s="111"/>
      <c r="E16" s="111"/>
      <c r="F16" s="111"/>
      <c r="G16" s="13"/>
      <c r="H16" s="13"/>
      <c r="I16" s="111"/>
      <c r="J16" s="111"/>
    </row>
    <row r="17" spans="1:21" s="15" customFormat="1" ht="30.75" customHeight="1" thickBot="1" x14ac:dyDescent="0.3">
      <c r="A17" s="131" t="s">
        <v>304</v>
      </c>
      <c r="B17" s="131"/>
      <c r="C17" s="131"/>
      <c r="D17" s="131"/>
      <c r="E17" s="14"/>
      <c r="G17" s="132" t="s">
        <v>158</v>
      </c>
      <c r="H17" s="132"/>
      <c r="I17" s="132"/>
      <c r="J17" s="132"/>
    </row>
    <row r="18" spans="1:21" s="17" customFormat="1" ht="15.75" customHeight="1" thickBot="1" x14ac:dyDescent="0.3">
      <c r="A18" s="133" t="s">
        <v>313</v>
      </c>
      <c r="B18" s="133"/>
      <c r="C18" s="133"/>
      <c r="D18" s="133"/>
      <c r="G18" s="29" t="s">
        <v>159</v>
      </c>
      <c r="H18" s="19" t="s">
        <v>0</v>
      </c>
      <c r="I18" s="20" t="s">
        <v>0</v>
      </c>
      <c r="J18" s="21" t="s">
        <v>1</v>
      </c>
    </row>
    <row r="19" spans="1:21" s="108" customFormat="1" ht="72" customHeight="1" thickBot="1" x14ac:dyDescent="0.3">
      <c r="A19" s="131" t="s">
        <v>153</v>
      </c>
      <c r="B19" s="131"/>
      <c r="C19" s="79"/>
      <c r="D19" s="10"/>
      <c r="G19" s="134" t="s">
        <v>305</v>
      </c>
      <c r="H19" s="134"/>
      <c r="I19" s="134"/>
      <c r="J19" s="134"/>
      <c r="N19" s="108" t="s">
        <v>298</v>
      </c>
      <c r="U19" s="108" t="s">
        <v>299</v>
      </c>
    </row>
    <row r="20" spans="1:21" s="108" customFormat="1" ht="12.75" customHeight="1" thickBot="1" x14ac:dyDescent="0.3">
      <c r="A20" s="79" t="s">
        <v>152</v>
      </c>
      <c r="C20" s="23"/>
      <c r="D20" s="24"/>
      <c r="E20" s="25"/>
      <c r="F20" s="25"/>
      <c r="G20" s="124"/>
      <c r="H20" s="124"/>
      <c r="I20" s="124"/>
      <c r="J20" s="124"/>
    </row>
    <row r="21" spans="1:21" s="17" customFormat="1" ht="15.75" customHeight="1" thickBot="1" x14ac:dyDescent="0.3">
      <c r="A21" s="136" t="s">
        <v>154</v>
      </c>
      <c r="B21" s="136"/>
      <c r="C21" s="136"/>
      <c r="G21" s="17" t="s">
        <v>162</v>
      </c>
      <c r="I21" s="26" t="s">
        <v>306</v>
      </c>
    </row>
    <row r="22" spans="1:21" s="17" customFormat="1" ht="12.75" customHeight="1" x14ac:dyDescent="0.25">
      <c r="A22" s="137" t="s">
        <v>155</v>
      </c>
      <c r="B22" s="137"/>
      <c r="C22" s="28"/>
      <c r="F22" s="27"/>
      <c r="G22" s="18" t="s">
        <v>163</v>
      </c>
    </row>
    <row r="23" spans="1:21" s="17" customFormat="1" ht="38.25" customHeight="1" thickBot="1" x14ac:dyDescent="0.3">
      <c r="A23" s="138" t="s">
        <v>296</v>
      </c>
      <c r="B23" s="138"/>
      <c r="C23" s="138"/>
      <c r="D23" s="112"/>
      <c r="E23" s="16"/>
      <c r="G23" s="136" t="s">
        <v>160</v>
      </c>
      <c r="H23" s="136"/>
      <c r="I23" s="136"/>
      <c r="J23" s="136"/>
    </row>
    <row r="24" spans="1:21" s="27" customFormat="1" ht="15.75" customHeight="1" thickBot="1" x14ac:dyDescent="0.3">
      <c r="A24" s="123" t="s">
        <v>156</v>
      </c>
      <c r="B24" s="123"/>
      <c r="C24" s="28"/>
      <c r="D24" s="87"/>
      <c r="E24" s="18"/>
      <c r="H24" s="30" t="s">
        <v>2</v>
      </c>
      <c r="I24" s="31" t="s">
        <v>3</v>
      </c>
      <c r="J24" s="32" t="s">
        <v>4</v>
      </c>
    </row>
    <row r="25" spans="1:21" s="27" customFormat="1" ht="16.5" customHeight="1" thickBot="1" x14ac:dyDescent="0.3">
      <c r="A25" s="136" t="s">
        <v>157</v>
      </c>
      <c r="B25" s="136"/>
      <c r="C25" s="136"/>
      <c r="E25" s="26" t="s">
        <v>2</v>
      </c>
      <c r="G25" s="139" t="s">
        <v>161</v>
      </c>
      <c r="H25" s="139"/>
      <c r="I25" s="139"/>
      <c r="J25" s="139"/>
    </row>
    <row r="26" spans="1:21" s="27" customFormat="1" ht="12.75" customHeight="1" x14ac:dyDescent="0.25">
      <c r="A26" s="79"/>
      <c r="B26" s="18"/>
      <c r="C26" s="33"/>
      <c r="E26" s="34"/>
      <c r="F26" s="17"/>
      <c r="G26" s="17"/>
    </row>
    <row r="27" spans="1:21" s="1" customFormat="1" ht="35.25" customHeight="1" x14ac:dyDescent="0.25">
      <c r="A27" s="64" t="s">
        <v>164</v>
      </c>
      <c r="B27" s="109" t="s">
        <v>165</v>
      </c>
      <c r="C27" s="109"/>
      <c r="D27" s="140" t="s">
        <v>166</v>
      </c>
      <c r="E27" s="141"/>
      <c r="F27" s="142" t="s">
        <v>168</v>
      </c>
      <c r="G27" s="142" t="s">
        <v>169</v>
      </c>
      <c r="H27" s="143"/>
      <c r="I27" s="143"/>
      <c r="J27" s="143"/>
    </row>
    <row r="28" spans="1:21" s="10" customFormat="1" ht="67.5" customHeight="1" x14ac:dyDescent="0.25">
      <c r="A28" s="64"/>
      <c r="B28" s="109" t="s">
        <v>142</v>
      </c>
      <c r="C28" s="36" t="s">
        <v>70</v>
      </c>
      <c r="D28" s="109" t="s">
        <v>5</v>
      </c>
      <c r="E28" s="109" t="s">
        <v>167</v>
      </c>
      <c r="F28" s="143"/>
      <c r="G28" s="109" t="s">
        <v>6</v>
      </c>
      <c r="H28" s="109" t="s">
        <v>7</v>
      </c>
      <c r="I28" s="109" t="s">
        <v>8</v>
      </c>
      <c r="J28" s="109" t="s">
        <v>9</v>
      </c>
    </row>
    <row r="29" spans="1:21" s="40" customFormat="1" ht="21.75" customHeight="1" x14ac:dyDescent="0.25">
      <c r="A29" s="37" t="s">
        <v>10</v>
      </c>
      <c r="B29" s="109" t="s">
        <v>11</v>
      </c>
      <c r="C29" s="36" t="s">
        <v>12</v>
      </c>
      <c r="D29" s="38" t="s">
        <v>2</v>
      </c>
      <c r="E29" s="38" t="s">
        <v>13</v>
      </c>
      <c r="F29" s="38" t="s">
        <v>71</v>
      </c>
      <c r="G29" s="39">
        <v>4</v>
      </c>
      <c r="H29" s="39">
        <v>5</v>
      </c>
      <c r="I29" s="39">
        <v>6</v>
      </c>
      <c r="J29" s="39">
        <v>7</v>
      </c>
    </row>
    <row r="30" spans="1:21" s="112" customFormat="1" ht="24.75" customHeight="1" x14ac:dyDescent="0.25">
      <c r="A30" s="37">
        <v>1100000</v>
      </c>
      <c r="B30" s="41" t="s">
        <v>170</v>
      </c>
      <c r="C30" s="42" t="s">
        <v>14</v>
      </c>
      <c r="D30" s="84">
        <f t="shared" ref="D30:J30" si="0">D31+D40+D76+D85+D90+D113+D127</f>
        <v>345587</v>
      </c>
      <c r="E30" s="84">
        <f t="shared" si="0"/>
        <v>0</v>
      </c>
      <c r="F30" s="84">
        <f t="shared" si="0"/>
        <v>345587</v>
      </c>
      <c r="G30" s="84">
        <f t="shared" si="0"/>
        <v>15530.300000000001</v>
      </c>
      <c r="H30" s="84">
        <f t="shared" si="0"/>
        <v>94617.1</v>
      </c>
      <c r="I30" s="84">
        <f t="shared" si="0"/>
        <v>207289.3</v>
      </c>
      <c r="J30" s="84">
        <f t="shared" si="0"/>
        <v>345587</v>
      </c>
    </row>
    <row r="31" spans="1:21" s="10" customFormat="1" ht="71.25" x14ac:dyDescent="0.25">
      <c r="A31" s="37">
        <v>1110000</v>
      </c>
      <c r="B31" s="45" t="s">
        <v>171</v>
      </c>
      <c r="C31" s="42" t="s">
        <v>14</v>
      </c>
      <c r="D31" s="84">
        <f t="shared" ref="D31:J31" si="1">D32</f>
        <v>258668.2</v>
      </c>
      <c r="E31" s="84">
        <f t="shared" si="1"/>
        <v>0</v>
      </c>
      <c r="F31" s="84">
        <f t="shared" si="1"/>
        <v>258668.2</v>
      </c>
      <c r="G31" s="84">
        <f t="shared" si="1"/>
        <v>11161.300000000003</v>
      </c>
      <c r="H31" s="84">
        <f t="shared" si="1"/>
        <v>69870.7</v>
      </c>
      <c r="I31" s="84">
        <f t="shared" si="1"/>
        <v>143988.29999999999</v>
      </c>
      <c r="J31" s="84">
        <f t="shared" si="1"/>
        <v>258668.2</v>
      </c>
    </row>
    <row r="32" spans="1:21" s="10" customFormat="1" ht="19.5" customHeight="1" x14ac:dyDescent="0.25">
      <c r="A32" s="37">
        <v>1110000</v>
      </c>
      <c r="B32" s="46" t="s">
        <v>144</v>
      </c>
      <c r="C32" s="42" t="s">
        <v>14</v>
      </c>
      <c r="D32" s="84">
        <f>D33+D34+D35+D36+D37+D38+D39</f>
        <v>258668.2</v>
      </c>
      <c r="E32" s="84">
        <f t="shared" ref="E32:J32" si="2">E33+E34+E35+E36+E37+E38+E39</f>
        <v>0</v>
      </c>
      <c r="F32" s="84">
        <f t="shared" si="2"/>
        <v>258668.2</v>
      </c>
      <c r="G32" s="84">
        <f>G33+G34+G35+G36+G37+G38+G39</f>
        <v>11161.300000000003</v>
      </c>
      <c r="H32" s="84">
        <f t="shared" si="2"/>
        <v>69870.7</v>
      </c>
      <c r="I32" s="84">
        <f t="shared" si="2"/>
        <v>143988.29999999999</v>
      </c>
      <c r="J32" s="84">
        <f t="shared" si="2"/>
        <v>258668.2</v>
      </c>
    </row>
    <row r="33" spans="1:11" s="10" customFormat="1" ht="17.25" customHeight="1" x14ac:dyDescent="0.25">
      <c r="A33" s="37">
        <v>1111000</v>
      </c>
      <c r="B33" s="47" t="s">
        <v>172</v>
      </c>
      <c r="C33" s="48" t="s">
        <v>72</v>
      </c>
      <c r="D33" s="49">
        <v>258668.2</v>
      </c>
      <c r="E33" s="49"/>
      <c r="F33" s="49">
        <v>258668.2</v>
      </c>
      <c r="G33" s="49">
        <f>43111.3-7950-24000</f>
        <v>11161.300000000003</v>
      </c>
      <c r="H33" s="49">
        <f>107778.4-7950-5957.7-24000</f>
        <v>69870.7</v>
      </c>
      <c r="I33" s="49">
        <f>172445.5-4507.2-23950</f>
        <v>143988.29999999999</v>
      </c>
      <c r="J33" s="49">
        <f>+F33</f>
        <v>258668.2</v>
      </c>
      <c r="K33" s="50"/>
    </row>
    <row r="34" spans="1:11" s="10" customFormat="1" ht="26.25" customHeight="1" x14ac:dyDescent="0.25">
      <c r="A34" s="37">
        <v>1112000</v>
      </c>
      <c r="B34" s="47" t="s">
        <v>173</v>
      </c>
      <c r="C34" s="48" t="s">
        <v>73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9.25" customHeight="1" x14ac:dyDescent="0.25">
      <c r="A35" s="37">
        <v>1113000</v>
      </c>
      <c r="B35" s="47" t="s">
        <v>174</v>
      </c>
      <c r="C35" s="48" t="s">
        <v>15</v>
      </c>
      <c r="D35" s="49"/>
      <c r="E35" s="49"/>
      <c r="F35" s="49"/>
      <c r="G35" s="49"/>
      <c r="H35" s="49"/>
      <c r="I35" s="49"/>
      <c r="J35" s="49">
        <f>+F35</f>
        <v>0</v>
      </c>
      <c r="K35" s="50"/>
    </row>
    <row r="36" spans="1:11" s="10" customFormat="1" ht="24.75" hidden="1" customHeight="1" x14ac:dyDescent="0.25">
      <c r="A36" s="37">
        <v>1114000</v>
      </c>
      <c r="B36" s="47" t="s">
        <v>74</v>
      </c>
      <c r="C36" s="48" t="s">
        <v>75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1115000</v>
      </c>
      <c r="B37" s="47" t="s">
        <v>76</v>
      </c>
      <c r="C37" s="48" t="s">
        <v>16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7.25" hidden="1" customHeight="1" x14ac:dyDescent="0.25">
      <c r="A38" s="37">
        <v>1116000</v>
      </c>
      <c r="B38" s="47" t="s">
        <v>77</v>
      </c>
      <c r="C38" s="48" t="s">
        <v>78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14.25" hidden="1" customHeight="1" x14ac:dyDescent="0.25">
      <c r="A39" s="37">
        <v>1117000</v>
      </c>
      <c r="B39" s="47" t="s">
        <v>79</v>
      </c>
      <c r="C39" s="48" t="s">
        <v>17</v>
      </c>
      <c r="D39" s="51"/>
      <c r="E39" s="51"/>
      <c r="F39" s="51"/>
      <c r="G39" s="51"/>
      <c r="H39" s="51"/>
      <c r="I39" s="51"/>
      <c r="J39" s="51"/>
      <c r="K39" s="50"/>
    </row>
    <row r="40" spans="1:11" s="10" customFormat="1" ht="33" x14ac:dyDescent="0.25">
      <c r="A40" s="37">
        <v>1120000</v>
      </c>
      <c r="B40" s="52" t="s">
        <v>175</v>
      </c>
      <c r="C40" s="42" t="s">
        <v>14</v>
      </c>
      <c r="D40" s="84">
        <f t="shared" ref="D40:J40" si="3">D41+D49+D53+D62+D64+D67</f>
        <v>78506.5</v>
      </c>
      <c r="E40" s="84">
        <f t="shared" si="3"/>
        <v>0</v>
      </c>
      <c r="F40" s="84">
        <f t="shared" si="3"/>
        <v>78506.5</v>
      </c>
      <c r="G40" s="84">
        <f t="shared" si="3"/>
        <v>2686.5999999999995</v>
      </c>
      <c r="H40" s="84">
        <f t="shared" si="3"/>
        <v>20960.900000000001</v>
      </c>
      <c r="I40" s="84">
        <f t="shared" si="3"/>
        <v>57412.399999999994</v>
      </c>
      <c r="J40" s="84">
        <f t="shared" si="3"/>
        <v>78506.5</v>
      </c>
      <c r="K40" s="50"/>
    </row>
    <row r="41" spans="1:11" s="10" customFormat="1" ht="18" customHeight="1" x14ac:dyDescent="0.25">
      <c r="A41" s="37">
        <v>1121000</v>
      </c>
      <c r="B41" s="53" t="s">
        <v>18</v>
      </c>
      <c r="C41" s="54" t="s">
        <v>14</v>
      </c>
      <c r="D41" s="84">
        <f t="shared" ref="D41:J41" si="4">D42+D43+D44+D45+D46+D47+D48</f>
        <v>76906.5</v>
      </c>
      <c r="E41" s="84">
        <f t="shared" si="4"/>
        <v>0</v>
      </c>
      <c r="F41" s="84">
        <f t="shared" si="4"/>
        <v>76906.5</v>
      </c>
      <c r="G41" s="84">
        <f t="shared" si="4"/>
        <v>2536.5999999999995</v>
      </c>
      <c r="H41" s="84">
        <f t="shared" si="4"/>
        <v>20435.900000000001</v>
      </c>
      <c r="I41" s="84">
        <f t="shared" si="4"/>
        <v>56462.399999999994</v>
      </c>
      <c r="J41" s="84">
        <f t="shared" si="4"/>
        <v>76906.5</v>
      </c>
      <c r="K41" s="50"/>
    </row>
    <row r="42" spans="1:11" s="10" customFormat="1" ht="27" hidden="1" x14ac:dyDescent="0.25">
      <c r="A42" s="37">
        <v>1121100</v>
      </c>
      <c r="B42" s="47" t="s">
        <v>180</v>
      </c>
      <c r="C42" s="48" t="s">
        <v>80</v>
      </c>
      <c r="D42" s="51"/>
      <c r="E42" s="51"/>
      <c r="F42" s="51"/>
      <c r="G42" s="51"/>
      <c r="H42" s="51"/>
      <c r="I42" s="51"/>
      <c r="J42" s="51"/>
      <c r="K42" s="50"/>
    </row>
    <row r="43" spans="1:11" s="10" customFormat="1" ht="24.75" customHeight="1" x14ac:dyDescent="0.25">
      <c r="A43" s="37">
        <v>1121200</v>
      </c>
      <c r="B43" s="55" t="s">
        <v>176</v>
      </c>
      <c r="C43" s="48" t="s">
        <v>19</v>
      </c>
      <c r="D43" s="49">
        <v>24761.200000000001</v>
      </c>
      <c r="E43" s="51"/>
      <c r="F43" s="49">
        <v>24761.200000000001</v>
      </c>
      <c r="G43" s="51">
        <f>12163.2-12163.2</f>
        <v>0</v>
      </c>
      <c r="H43" s="51">
        <f>17026.2-12163.2</f>
        <v>4863</v>
      </c>
      <c r="I43" s="51">
        <f>19898.2</f>
        <v>19898.2</v>
      </c>
      <c r="J43" s="51">
        <f>+F43</f>
        <v>24761.200000000001</v>
      </c>
      <c r="K43" s="50"/>
    </row>
    <row r="44" spans="1:11" s="10" customFormat="1" ht="24.75" customHeight="1" x14ac:dyDescent="0.25">
      <c r="A44" s="37">
        <v>1121300</v>
      </c>
      <c r="B44" s="47" t="s">
        <v>177</v>
      </c>
      <c r="C44" s="48" t="s">
        <v>20</v>
      </c>
      <c r="D44" s="49">
        <v>1250.8</v>
      </c>
      <c r="E44" s="51"/>
      <c r="F44" s="49">
        <v>1250.8</v>
      </c>
      <c r="G44" s="51">
        <v>312.7</v>
      </c>
      <c r="H44" s="51">
        <v>625.4</v>
      </c>
      <c r="I44" s="51">
        <v>938.09999999999991</v>
      </c>
      <c r="J44" s="51">
        <f>+F44</f>
        <v>1250.8</v>
      </c>
      <c r="K44" s="50"/>
    </row>
    <row r="45" spans="1:11" s="10" customFormat="1" ht="24.75" customHeight="1" x14ac:dyDescent="0.25">
      <c r="A45" s="37">
        <v>1121400</v>
      </c>
      <c r="B45" s="47" t="s">
        <v>178</v>
      </c>
      <c r="C45" s="48" t="s">
        <v>21</v>
      </c>
      <c r="D45" s="49">
        <v>50894.5</v>
      </c>
      <c r="E45" s="49"/>
      <c r="F45" s="49">
        <v>50894.5</v>
      </c>
      <c r="G45" s="49">
        <f>10178.9-7955</f>
        <v>2223.8999999999996</v>
      </c>
      <c r="H45" s="49">
        <f>22902.5-7955</f>
        <v>14947.5</v>
      </c>
      <c r="I45" s="49">
        <f>35626.1</f>
        <v>35626.1</v>
      </c>
      <c r="J45" s="49">
        <f>+F45</f>
        <v>50894.5</v>
      </c>
      <c r="K45" s="50"/>
    </row>
    <row r="46" spans="1:11" s="10" customFormat="1" ht="24.75" customHeight="1" x14ac:dyDescent="0.25">
      <c r="A46" s="37">
        <v>1121500</v>
      </c>
      <c r="B46" s="47" t="s">
        <v>179</v>
      </c>
      <c r="C46" s="48" t="s">
        <v>22</v>
      </c>
      <c r="D46" s="51"/>
      <c r="E46" s="51"/>
      <c r="F46" s="51"/>
      <c r="G46" s="51"/>
      <c r="H46" s="51"/>
      <c r="I46" s="51"/>
      <c r="J46" s="51">
        <f>+F46</f>
        <v>0</v>
      </c>
      <c r="K46" s="50"/>
    </row>
    <row r="47" spans="1:11" s="10" customFormat="1" ht="24.75" hidden="1" customHeight="1" x14ac:dyDescent="0.25">
      <c r="A47" s="37">
        <v>1121600</v>
      </c>
      <c r="B47" s="47" t="s">
        <v>81</v>
      </c>
      <c r="C47" s="48" t="s">
        <v>23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24.75" hidden="1" customHeight="1" x14ac:dyDescent="0.25">
      <c r="A48" s="37">
        <v>1121700</v>
      </c>
      <c r="B48" s="47" t="s">
        <v>82</v>
      </c>
      <c r="C48" s="48" t="s">
        <v>83</v>
      </c>
      <c r="D48" s="51"/>
      <c r="E48" s="51"/>
      <c r="F48" s="51"/>
      <c r="G48" s="51"/>
      <c r="H48" s="51"/>
      <c r="I48" s="51"/>
      <c r="J48" s="51"/>
      <c r="K48" s="50"/>
    </row>
    <row r="49" spans="1:11" s="10" customFormat="1" ht="30" customHeight="1" x14ac:dyDescent="0.25">
      <c r="A49" s="37">
        <v>1122000</v>
      </c>
      <c r="B49" s="53" t="s">
        <v>181</v>
      </c>
      <c r="C49" s="42" t="s">
        <v>14</v>
      </c>
      <c r="D49" s="43">
        <f>D50+D51+D52</f>
        <v>0</v>
      </c>
      <c r="E49" s="43">
        <f t="shared" ref="E49:J49" si="5">E50+E51+E52</f>
        <v>0</v>
      </c>
      <c r="F49" s="84">
        <f>F50+F51+F52</f>
        <v>0</v>
      </c>
      <c r="G49" s="84">
        <f t="shared" si="5"/>
        <v>0</v>
      </c>
      <c r="H49" s="84">
        <f t="shared" si="5"/>
        <v>0</v>
      </c>
      <c r="I49" s="84">
        <f t="shared" si="5"/>
        <v>0</v>
      </c>
      <c r="J49" s="84">
        <f t="shared" si="5"/>
        <v>0</v>
      </c>
      <c r="K49" s="50"/>
    </row>
    <row r="50" spans="1:11" s="10" customFormat="1" ht="24.75" customHeight="1" x14ac:dyDescent="0.25">
      <c r="A50" s="37">
        <v>1122100</v>
      </c>
      <c r="B50" s="47" t="s">
        <v>182</v>
      </c>
      <c r="C50" s="48" t="s">
        <v>24</v>
      </c>
      <c r="D50" s="49"/>
      <c r="E50" s="49"/>
      <c r="F50" s="49"/>
      <c r="G50" s="49"/>
      <c r="H50" s="49"/>
      <c r="I50" s="49"/>
      <c r="J50" s="49">
        <f>+F50</f>
        <v>0</v>
      </c>
      <c r="K50" s="50"/>
    </row>
    <row r="51" spans="1:11" s="10" customFormat="1" ht="24.75" customHeight="1" x14ac:dyDescent="0.25">
      <c r="A51" s="37">
        <v>1122200</v>
      </c>
      <c r="B51" s="47" t="s">
        <v>183</v>
      </c>
      <c r="C51" s="48" t="s">
        <v>25</v>
      </c>
      <c r="D51" s="51"/>
      <c r="E51" s="51"/>
      <c r="F51" s="51"/>
      <c r="G51" s="51"/>
      <c r="H51" s="51"/>
      <c r="I51" s="51"/>
      <c r="J51" s="51">
        <f t="shared" ref="J51:J52" si="6">+F51</f>
        <v>0</v>
      </c>
      <c r="K51" s="50"/>
    </row>
    <row r="52" spans="1:11" s="10" customFormat="1" ht="24.75" customHeight="1" x14ac:dyDescent="0.25">
      <c r="A52" s="37">
        <v>1122300</v>
      </c>
      <c r="B52" s="47" t="s">
        <v>182</v>
      </c>
      <c r="C52" s="48" t="s">
        <v>26</v>
      </c>
      <c r="D52" s="51"/>
      <c r="E52" s="51"/>
      <c r="F52" s="51">
        <f t="shared" ref="F52" si="7">+D52+E52</f>
        <v>0</v>
      </c>
      <c r="G52" s="51"/>
      <c r="H52" s="51"/>
      <c r="I52" s="51"/>
      <c r="J52" s="51">
        <f t="shared" si="6"/>
        <v>0</v>
      </c>
      <c r="K52" s="50"/>
    </row>
    <row r="53" spans="1:11" s="10" customFormat="1" ht="33" x14ac:dyDescent="0.25">
      <c r="A53" s="37">
        <v>1123000</v>
      </c>
      <c r="B53" s="53" t="s">
        <v>184</v>
      </c>
      <c r="C53" s="42" t="s">
        <v>14</v>
      </c>
      <c r="D53" s="84">
        <f>D54+D55+D56+D57+D58+D59+D60+D61</f>
        <v>1500</v>
      </c>
      <c r="E53" s="84">
        <f t="shared" ref="E53:J53" si="8">E54+E55+E56+E57+E58+E59+E60+E61</f>
        <v>0</v>
      </c>
      <c r="F53" s="84">
        <f>F54+F55+F56+F57+F58+F59+F60+F61</f>
        <v>1500</v>
      </c>
      <c r="G53" s="84">
        <f t="shared" si="8"/>
        <v>150</v>
      </c>
      <c r="H53" s="84">
        <f t="shared" si="8"/>
        <v>525</v>
      </c>
      <c r="I53" s="84">
        <f t="shared" si="8"/>
        <v>900</v>
      </c>
      <c r="J53" s="84">
        <f t="shared" si="8"/>
        <v>1500</v>
      </c>
      <c r="K53" s="50"/>
    </row>
    <row r="54" spans="1:11" s="10" customFormat="1" ht="24.75" customHeight="1" x14ac:dyDescent="0.25">
      <c r="A54" s="37">
        <v>1123100</v>
      </c>
      <c r="B54" s="47" t="s">
        <v>185</v>
      </c>
      <c r="C54" s="48" t="s">
        <v>27</v>
      </c>
      <c r="D54" s="49">
        <v>1500</v>
      </c>
      <c r="E54" s="51"/>
      <c r="F54" s="49">
        <v>1500</v>
      </c>
      <c r="G54" s="51">
        <v>150</v>
      </c>
      <c r="H54" s="51">
        <v>525</v>
      </c>
      <c r="I54" s="51">
        <v>900</v>
      </c>
      <c r="J54" s="49">
        <f>+F54</f>
        <v>1500</v>
      </c>
      <c r="K54" s="50"/>
    </row>
    <row r="55" spans="1:11" s="10" customFormat="1" ht="24.75" customHeight="1" x14ac:dyDescent="0.25">
      <c r="A55" s="37">
        <v>1123200</v>
      </c>
      <c r="B55" s="47" t="s">
        <v>186</v>
      </c>
      <c r="C55" s="48" t="s">
        <v>28</v>
      </c>
      <c r="D55" s="51"/>
      <c r="E55" s="51"/>
      <c r="F55" s="51"/>
      <c r="G55" s="51"/>
      <c r="H55" s="51"/>
      <c r="I55" s="51"/>
      <c r="J55" s="51">
        <f>+F55</f>
        <v>0</v>
      </c>
      <c r="K55" s="50"/>
    </row>
    <row r="56" spans="1:11" s="10" customFormat="1" ht="24.75" hidden="1" customHeight="1" x14ac:dyDescent="0.25">
      <c r="A56" s="37">
        <v>1123300</v>
      </c>
      <c r="B56" s="47" t="s">
        <v>187</v>
      </c>
      <c r="C56" s="48" t="s">
        <v>84</v>
      </c>
      <c r="D56" s="51"/>
      <c r="E56" s="51"/>
      <c r="F56" s="51"/>
      <c r="G56" s="51"/>
      <c r="H56" s="51"/>
      <c r="I56" s="51"/>
      <c r="J56" s="51">
        <f t="shared" ref="J56:J61" si="9">+F56</f>
        <v>0</v>
      </c>
      <c r="K56" s="50"/>
    </row>
    <row r="57" spans="1:11" s="10" customFormat="1" ht="24.75" customHeight="1" x14ac:dyDescent="0.25">
      <c r="A57" s="37">
        <v>1123400</v>
      </c>
      <c r="B57" s="47" t="s">
        <v>188</v>
      </c>
      <c r="C57" s="48" t="s">
        <v>29</v>
      </c>
      <c r="D57" s="51"/>
      <c r="E57" s="51"/>
      <c r="F57" s="51"/>
      <c r="G57" s="51"/>
      <c r="H57" s="51"/>
      <c r="I57" s="51"/>
      <c r="J57" s="51">
        <f t="shared" si="9"/>
        <v>0</v>
      </c>
      <c r="K57" s="50"/>
    </row>
    <row r="58" spans="1:11" s="10" customFormat="1" ht="24.75" customHeight="1" x14ac:dyDescent="0.25">
      <c r="A58" s="37">
        <v>1123500</v>
      </c>
      <c r="B58" s="56" t="s">
        <v>189</v>
      </c>
      <c r="C58" s="57">
        <v>423500</v>
      </c>
      <c r="D58" s="51"/>
      <c r="E58" s="51"/>
      <c r="F58" s="49"/>
      <c r="G58" s="51"/>
      <c r="H58" s="51"/>
      <c r="I58" s="51"/>
      <c r="J58" s="51">
        <f t="shared" si="9"/>
        <v>0</v>
      </c>
      <c r="K58" s="50"/>
    </row>
    <row r="59" spans="1:11" s="10" customFormat="1" ht="24.75" hidden="1" customHeight="1" x14ac:dyDescent="0.25">
      <c r="A59" s="37">
        <v>1123600</v>
      </c>
      <c r="B59" s="47" t="s">
        <v>190</v>
      </c>
      <c r="C59" s="48" t="s">
        <v>30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4.75" customHeight="1" x14ac:dyDescent="0.25">
      <c r="A60" s="37">
        <v>1123700</v>
      </c>
      <c r="B60" s="47" t="s">
        <v>191</v>
      </c>
      <c r="C60" s="48" t="s">
        <v>31</v>
      </c>
      <c r="D60" s="51"/>
      <c r="E60" s="51"/>
      <c r="F60" s="51"/>
      <c r="G60" s="51"/>
      <c r="H60" s="51"/>
      <c r="I60" s="51"/>
      <c r="J60" s="51">
        <f t="shared" si="9"/>
        <v>0</v>
      </c>
      <c r="K60" s="50"/>
    </row>
    <row r="61" spans="1:11" s="10" customFormat="1" ht="25.5" customHeight="1" x14ac:dyDescent="0.25">
      <c r="A61" s="37">
        <v>1123800</v>
      </c>
      <c r="B61" s="47" t="s">
        <v>192</v>
      </c>
      <c r="C61" s="48" t="s">
        <v>32</v>
      </c>
      <c r="D61" s="51"/>
      <c r="E61" s="51"/>
      <c r="F61" s="51"/>
      <c r="G61" s="51"/>
      <c r="H61" s="51"/>
      <c r="I61" s="49"/>
      <c r="J61" s="51">
        <f t="shared" si="9"/>
        <v>0</v>
      </c>
      <c r="K61" s="50"/>
    </row>
    <row r="62" spans="1:11" s="10" customFormat="1" ht="31.5" customHeight="1" x14ac:dyDescent="0.25">
      <c r="A62" s="37">
        <v>1124000</v>
      </c>
      <c r="B62" s="53" t="s">
        <v>193</v>
      </c>
      <c r="C62" s="42" t="s">
        <v>14</v>
      </c>
      <c r="D62" s="84">
        <f>D63</f>
        <v>100</v>
      </c>
      <c r="E62" s="43">
        <f t="shared" ref="E62:J62" si="10">E63</f>
        <v>0</v>
      </c>
      <c r="F62" s="84">
        <f t="shared" si="10"/>
        <v>100</v>
      </c>
      <c r="G62" s="84">
        <f t="shared" si="10"/>
        <v>0</v>
      </c>
      <c r="H62" s="84">
        <f t="shared" si="10"/>
        <v>0</v>
      </c>
      <c r="I62" s="84">
        <f t="shared" si="10"/>
        <v>50</v>
      </c>
      <c r="J62" s="84">
        <f t="shared" si="10"/>
        <v>100</v>
      </c>
      <c r="K62" s="50"/>
    </row>
    <row r="63" spans="1:11" s="10" customFormat="1" ht="27" customHeight="1" x14ac:dyDescent="0.25">
      <c r="A63" s="37">
        <v>1124100</v>
      </c>
      <c r="B63" s="47" t="s">
        <v>194</v>
      </c>
      <c r="C63" s="48" t="s">
        <v>85</v>
      </c>
      <c r="D63" s="49">
        <v>100</v>
      </c>
      <c r="E63" s="51"/>
      <c r="F63" s="49">
        <v>100</v>
      </c>
      <c r="G63" s="51">
        <v>0</v>
      </c>
      <c r="H63" s="51">
        <v>0</v>
      </c>
      <c r="I63" s="51">
        <v>50</v>
      </c>
      <c r="J63" s="51">
        <f>+F63</f>
        <v>100</v>
      </c>
      <c r="K63" s="50"/>
    </row>
    <row r="64" spans="1:11" s="10" customFormat="1" ht="33" x14ac:dyDescent="0.25">
      <c r="A64" s="37">
        <v>1125000</v>
      </c>
      <c r="B64" s="53" t="s">
        <v>33</v>
      </c>
      <c r="C64" s="42" t="s">
        <v>14</v>
      </c>
      <c r="D64" s="43">
        <f>D65+D66</f>
        <v>0</v>
      </c>
      <c r="E64" s="43">
        <f t="shared" ref="E64:J64" si="11">E65+E66</f>
        <v>0</v>
      </c>
      <c r="F64" s="84">
        <f>F65+F66</f>
        <v>0</v>
      </c>
      <c r="G64" s="84">
        <f t="shared" si="11"/>
        <v>0</v>
      </c>
      <c r="H64" s="84">
        <f t="shared" si="11"/>
        <v>0</v>
      </c>
      <c r="I64" s="84">
        <f t="shared" si="11"/>
        <v>0</v>
      </c>
      <c r="J64" s="84">
        <f t="shared" si="11"/>
        <v>0</v>
      </c>
      <c r="K64" s="50"/>
    </row>
    <row r="65" spans="1:11" s="10" customFormat="1" ht="27" customHeight="1" x14ac:dyDescent="0.25">
      <c r="A65" s="37">
        <v>1125100</v>
      </c>
      <c r="B65" s="47" t="s">
        <v>195</v>
      </c>
      <c r="C65" s="48" t="s">
        <v>34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8.5" customHeight="1" x14ac:dyDescent="0.25">
      <c r="A66" s="37">
        <v>1125200</v>
      </c>
      <c r="B66" s="47" t="s">
        <v>196</v>
      </c>
      <c r="C66" s="48" t="s">
        <v>35</v>
      </c>
      <c r="D66" s="51"/>
      <c r="E66" s="51"/>
      <c r="F66" s="51"/>
      <c r="G66" s="51"/>
      <c r="H66" s="51"/>
      <c r="I66" s="51"/>
      <c r="J66" s="51">
        <f>+F66</f>
        <v>0</v>
      </c>
      <c r="K66" s="50"/>
    </row>
    <row r="67" spans="1:11" s="10" customFormat="1" ht="24.75" customHeight="1" x14ac:dyDescent="0.25">
      <c r="A67" s="37">
        <v>1126000</v>
      </c>
      <c r="B67" s="53" t="s">
        <v>197</v>
      </c>
      <c r="C67" s="42" t="s">
        <v>14</v>
      </c>
      <c r="D67" s="43">
        <f>D68+D69+D70+D71+D72+D73+D74+D75</f>
        <v>0</v>
      </c>
      <c r="E67" s="43">
        <f t="shared" ref="E67:J67" si="12">E68+E69+E70+E71+E72+E73+E74+E75</f>
        <v>0</v>
      </c>
      <c r="F67" s="84">
        <f t="shared" si="12"/>
        <v>0</v>
      </c>
      <c r="G67" s="84">
        <f t="shared" si="12"/>
        <v>0</v>
      </c>
      <c r="H67" s="84">
        <f t="shared" si="12"/>
        <v>0</v>
      </c>
      <c r="I67" s="84">
        <f t="shared" si="12"/>
        <v>0</v>
      </c>
      <c r="J67" s="84">
        <f t="shared" si="12"/>
        <v>0</v>
      </c>
      <c r="K67" s="50"/>
    </row>
    <row r="68" spans="1:11" s="10" customFormat="1" ht="14.25" customHeight="1" x14ac:dyDescent="0.25">
      <c r="A68" s="37">
        <v>1126100</v>
      </c>
      <c r="B68" s="47" t="s">
        <v>198</v>
      </c>
      <c r="C68" s="48" t="s">
        <v>36</v>
      </c>
      <c r="D68" s="51"/>
      <c r="E68" s="51"/>
      <c r="F68" s="51"/>
      <c r="G68" s="51"/>
      <c r="H68" s="51"/>
      <c r="I68" s="51"/>
      <c r="J68" s="51">
        <f>+F68</f>
        <v>0</v>
      </c>
      <c r="K68" s="50"/>
    </row>
    <row r="69" spans="1:11" s="10" customFormat="1" ht="14.25" hidden="1" customHeight="1" x14ac:dyDescent="0.25">
      <c r="A69" s="37">
        <v>1126200</v>
      </c>
      <c r="B69" s="47" t="s">
        <v>199</v>
      </c>
      <c r="C69" s="48" t="s">
        <v>37</v>
      </c>
      <c r="D69" s="51"/>
      <c r="E69" s="51"/>
      <c r="F69" s="51"/>
      <c r="G69" s="51"/>
      <c r="H69" s="51"/>
      <c r="I69" s="51"/>
      <c r="J69" s="51">
        <f t="shared" ref="J69:J75" si="13">+F69</f>
        <v>0</v>
      </c>
      <c r="K69" s="50"/>
    </row>
    <row r="70" spans="1:11" s="10" customFormat="1" ht="14.25" hidden="1" customHeight="1" x14ac:dyDescent="0.25">
      <c r="A70" s="37">
        <v>1126300</v>
      </c>
      <c r="B70" s="47" t="s">
        <v>200</v>
      </c>
      <c r="C70" s="48" t="s">
        <v>38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14.25" customHeight="1" x14ac:dyDescent="0.25">
      <c r="A71" s="37">
        <v>1126400</v>
      </c>
      <c r="B71" s="47" t="s">
        <v>201</v>
      </c>
      <c r="C71" s="48" t="s">
        <v>39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23.25" hidden="1" customHeight="1" x14ac:dyDescent="0.25">
      <c r="A72" s="37">
        <v>1126500</v>
      </c>
      <c r="B72" s="58" t="s">
        <v>202</v>
      </c>
      <c r="C72" s="48" t="s">
        <v>40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14.25" hidden="1" customHeight="1" x14ac:dyDescent="0.25">
      <c r="A73" s="37">
        <v>1126600</v>
      </c>
      <c r="B73" s="47" t="s">
        <v>203</v>
      </c>
      <c r="C73" s="48" t="s">
        <v>41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3.25" customHeight="1" x14ac:dyDescent="0.25">
      <c r="A74" s="37">
        <v>1126700</v>
      </c>
      <c r="B74" s="47" t="s">
        <v>204</v>
      </c>
      <c r="C74" s="48" t="s">
        <v>42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25.5" customHeight="1" x14ac:dyDescent="0.25">
      <c r="A75" s="37">
        <v>1126800</v>
      </c>
      <c r="B75" s="47" t="s">
        <v>205</v>
      </c>
      <c r="C75" s="48" t="s">
        <v>43</v>
      </c>
      <c r="D75" s="51"/>
      <c r="E75" s="51"/>
      <c r="F75" s="51"/>
      <c r="G75" s="51"/>
      <c r="H75" s="51"/>
      <c r="I75" s="51"/>
      <c r="J75" s="51">
        <f t="shared" si="13"/>
        <v>0</v>
      </c>
      <c r="K75" s="50"/>
    </row>
    <row r="76" spans="1:11" s="10" customFormat="1" ht="14.25" hidden="1" customHeight="1" x14ac:dyDescent="0.25">
      <c r="A76" s="37">
        <v>1130000</v>
      </c>
      <c r="B76" s="53" t="s">
        <v>206</v>
      </c>
      <c r="C76" s="42" t="s">
        <v>14</v>
      </c>
      <c r="D76" s="43">
        <f>D77+D78+D79+D80+D81+D82+D83+D84</f>
        <v>0</v>
      </c>
      <c r="E76" s="43">
        <f t="shared" ref="E76:J76" si="14">E77+E78+E79+E80+E81+E82+E83+E84</f>
        <v>0</v>
      </c>
      <c r="F76" s="43">
        <f t="shared" si="14"/>
        <v>0</v>
      </c>
      <c r="G76" s="43">
        <f t="shared" si="14"/>
        <v>0</v>
      </c>
      <c r="H76" s="43">
        <f t="shared" si="14"/>
        <v>0</v>
      </c>
      <c r="I76" s="43">
        <f t="shared" si="14"/>
        <v>0</v>
      </c>
      <c r="J76" s="43">
        <f t="shared" si="14"/>
        <v>0</v>
      </c>
      <c r="K76" s="50"/>
    </row>
    <row r="77" spans="1:11" s="10" customFormat="1" ht="14.25" hidden="1" customHeight="1" x14ac:dyDescent="0.25">
      <c r="A77" s="37">
        <v>1130100</v>
      </c>
      <c r="B77" s="47" t="s">
        <v>207</v>
      </c>
      <c r="C77" s="48" t="s">
        <v>86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3.5" hidden="1" customHeight="1" x14ac:dyDescent="0.25">
      <c r="A78" s="37">
        <v>1130200</v>
      </c>
      <c r="B78" s="47" t="s">
        <v>208</v>
      </c>
      <c r="C78" s="48" t="s">
        <v>87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1130300</v>
      </c>
      <c r="B79" s="47" t="s">
        <v>209</v>
      </c>
      <c r="C79" s="48" t="s">
        <v>88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4.25" hidden="1" customHeight="1" x14ac:dyDescent="0.25">
      <c r="A80" s="37">
        <v>1130400</v>
      </c>
      <c r="B80" s="47" t="s">
        <v>210</v>
      </c>
      <c r="C80" s="48" t="s">
        <v>89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8.75" hidden="1" customHeight="1" x14ac:dyDescent="0.25">
      <c r="A81" s="37">
        <v>1131000</v>
      </c>
      <c r="B81" s="59" t="s">
        <v>211</v>
      </c>
      <c r="C81" s="42" t="s">
        <v>14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1131100</v>
      </c>
      <c r="B82" s="47" t="s">
        <v>212</v>
      </c>
      <c r="C82" s="48" t="s">
        <v>90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1131200</v>
      </c>
      <c r="B83" s="47" t="s">
        <v>213</v>
      </c>
      <c r="C83" s="48" t="s">
        <v>91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1131300</v>
      </c>
      <c r="B84" s="47" t="s">
        <v>214</v>
      </c>
      <c r="C84" s="48" t="s">
        <v>92</v>
      </c>
      <c r="D84" s="51"/>
      <c r="E84" s="51"/>
      <c r="F84" s="51"/>
      <c r="G84" s="51"/>
      <c r="H84" s="51"/>
      <c r="I84" s="51"/>
      <c r="J84" s="51"/>
      <c r="K84" s="50"/>
    </row>
    <row r="85" spans="1:11" s="10" customFormat="1" ht="14.25" hidden="1" customHeight="1" x14ac:dyDescent="0.25">
      <c r="A85" s="37">
        <v>1140000</v>
      </c>
      <c r="B85" s="53" t="s">
        <v>44</v>
      </c>
      <c r="C85" s="42" t="s">
        <v>14</v>
      </c>
      <c r="D85" s="43">
        <f>D86+D87+D88+D89</f>
        <v>0</v>
      </c>
      <c r="E85" s="43">
        <f t="shared" ref="E85:J85" si="15">E86+E87+E88+E89</f>
        <v>0</v>
      </c>
      <c r="F85" s="43">
        <f t="shared" si="15"/>
        <v>0</v>
      </c>
      <c r="G85" s="43">
        <f t="shared" si="15"/>
        <v>0</v>
      </c>
      <c r="H85" s="43">
        <f t="shared" si="15"/>
        <v>0</v>
      </c>
      <c r="I85" s="43">
        <f t="shared" si="15"/>
        <v>0</v>
      </c>
      <c r="J85" s="43">
        <f t="shared" si="15"/>
        <v>0</v>
      </c>
      <c r="K85" s="50"/>
    </row>
    <row r="86" spans="1:11" s="10" customFormat="1" ht="14.25" hidden="1" customHeight="1" x14ac:dyDescent="0.25">
      <c r="A86" s="37">
        <v>1141000</v>
      </c>
      <c r="B86" s="47" t="s">
        <v>215</v>
      </c>
      <c r="C86" s="48" t="s">
        <v>45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1142000</v>
      </c>
      <c r="B87" s="47" t="s">
        <v>216</v>
      </c>
      <c r="C87" s="48" t="s">
        <v>46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1143000</v>
      </c>
      <c r="B88" s="47" t="s">
        <v>217</v>
      </c>
      <c r="C88" s="48" t="s">
        <v>93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14.25" hidden="1" customHeight="1" x14ac:dyDescent="0.25">
      <c r="A89" s="37">
        <v>1144000</v>
      </c>
      <c r="B89" s="47" t="s">
        <v>218</v>
      </c>
      <c r="C89" s="48" t="s">
        <v>94</v>
      </c>
      <c r="D89" s="51"/>
      <c r="E89" s="51"/>
      <c r="F89" s="51"/>
      <c r="G89" s="51"/>
      <c r="H89" s="51"/>
      <c r="I89" s="51"/>
      <c r="J89" s="51"/>
      <c r="K89" s="50"/>
    </row>
    <row r="90" spans="1:11" s="10" customFormat="1" ht="27" hidden="1" customHeight="1" x14ac:dyDescent="0.25">
      <c r="A90" s="64">
        <v>1150000</v>
      </c>
      <c r="B90" s="60" t="s">
        <v>47</v>
      </c>
      <c r="C90" s="42" t="s">
        <v>14</v>
      </c>
      <c r="D90" s="43">
        <f>D91+D94+D97+D106</f>
        <v>0</v>
      </c>
      <c r="E90" s="43">
        <f t="shared" ref="E90:J90" si="16">E91+E94+E97+E106</f>
        <v>0</v>
      </c>
      <c r="F90" s="43">
        <f t="shared" si="16"/>
        <v>0</v>
      </c>
      <c r="G90" s="43">
        <f t="shared" si="16"/>
        <v>0</v>
      </c>
      <c r="H90" s="43">
        <f t="shared" si="16"/>
        <v>0</v>
      </c>
      <c r="I90" s="43">
        <f t="shared" si="16"/>
        <v>0</v>
      </c>
      <c r="J90" s="43">
        <f t="shared" si="16"/>
        <v>0</v>
      </c>
      <c r="K90" s="50"/>
    </row>
    <row r="91" spans="1:11" s="10" customFormat="1" ht="27" hidden="1" customHeight="1" x14ac:dyDescent="0.25">
      <c r="A91" s="64">
        <v>1151000</v>
      </c>
      <c r="B91" s="61" t="s">
        <v>219</v>
      </c>
      <c r="C91" s="42" t="s">
        <v>14</v>
      </c>
      <c r="D91" s="43">
        <f>D92+D93</f>
        <v>0</v>
      </c>
      <c r="E91" s="43">
        <f t="shared" ref="E91:J91" si="17">E92+E93</f>
        <v>0</v>
      </c>
      <c r="F91" s="43">
        <f t="shared" si="17"/>
        <v>0</v>
      </c>
      <c r="G91" s="43">
        <f t="shared" si="17"/>
        <v>0</v>
      </c>
      <c r="H91" s="43">
        <f t="shared" si="17"/>
        <v>0</v>
      </c>
      <c r="I91" s="43">
        <f t="shared" si="17"/>
        <v>0</v>
      </c>
      <c r="J91" s="43">
        <f t="shared" si="17"/>
        <v>0</v>
      </c>
      <c r="K91" s="50"/>
    </row>
    <row r="92" spans="1:11" s="10" customFormat="1" ht="27" hidden="1" customHeight="1" x14ac:dyDescent="0.25">
      <c r="A92" s="64">
        <v>1151100</v>
      </c>
      <c r="B92" s="62" t="s">
        <v>220</v>
      </c>
      <c r="C92" s="57">
        <v>461100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1151200</v>
      </c>
      <c r="B93" s="62" t="s">
        <v>221</v>
      </c>
      <c r="C93" s="57">
        <v>461200</v>
      </c>
      <c r="D93" s="51"/>
      <c r="E93" s="51"/>
      <c r="F93" s="51"/>
      <c r="G93" s="51"/>
      <c r="H93" s="51"/>
      <c r="I93" s="51"/>
      <c r="J93" s="51"/>
      <c r="K93" s="50"/>
    </row>
    <row r="94" spans="1:11" s="1" customFormat="1" ht="27" hidden="1" customHeight="1" x14ac:dyDescent="0.25">
      <c r="A94" s="64">
        <v>1152000</v>
      </c>
      <c r="B94" s="61" t="s">
        <v>222</v>
      </c>
      <c r="C94" s="48" t="s">
        <v>14</v>
      </c>
      <c r="D94" s="43">
        <f>D95+D96</f>
        <v>0</v>
      </c>
      <c r="E94" s="43">
        <f t="shared" ref="E94:J94" si="18">E95+E96</f>
        <v>0</v>
      </c>
      <c r="F94" s="43">
        <f t="shared" si="18"/>
        <v>0</v>
      </c>
      <c r="G94" s="43">
        <f t="shared" si="18"/>
        <v>0</v>
      </c>
      <c r="H94" s="43">
        <f t="shared" si="18"/>
        <v>0</v>
      </c>
      <c r="I94" s="43">
        <f t="shared" si="18"/>
        <v>0</v>
      </c>
      <c r="J94" s="43">
        <f t="shared" si="18"/>
        <v>0</v>
      </c>
      <c r="K94" s="50"/>
    </row>
    <row r="95" spans="1:11" s="1" customFormat="1" ht="27" hidden="1" customHeight="1" x14ac:dyDescent="0.25">
      <c r="A95" s="64">
        <v>1152100</v>
      </c>
      <c r="B95" s="62" t="s">
        <v>223</v>
      </c>
      <c r="C95" s="57">
        <v>462100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1152200</v>
      </c>
      <c r="B96" s="62" t="s">
        <v>224</v>
      </c>
      <c r="C96" s="57">
        <v>462200</v>
      </c>
      <c r="D96" s="51"/>
      <c r="E96" s="51"/>
      <c r="F96" s="51"/>
      <c r="G96" s="51"/>
      <c r="H96" s="51"/>
      <c r="I96" s="51"/>
      <c r="J96" s="51"/>
      <c r="K96" s="50"/>
    </row>
    <row r="97" spans="1:11" s="1" customFormat="1" ht="27" hidden="1" customHeight="1" x14ac:dyDescent="0.25">
      <c r="A97" s="64">
        <v>1153000</v>
      </c>
      <c r="B97" s="61" t="s">
        <v>225</v>
      </c>
      <c r="C97" s="48" t="s">
        <v>14</v>
      </c>
      <c r="D97" s="43">
        <f>D98+D99+D100+D101+D102+D103+D104+D105</f>
        <v>0</v>
      </c>
      <c r="E97" s="43">
        <f t="shared" ref="E97:J97" si="19">E98+E99+E100+E101+E102+E103+E104+E105</f>
        <v>0</v>
      </c>
      <c r="F97" s="43">
        <f t="shared" si="19"/>
        <v>0</v>
      </c>
      <c r="G97" s="43">
        <f t="shared" si="19"/>
        <v>0</v>
      </c>
      <c r="H97" s="43">
        <f t="shared" si="19"/>
        <v>0</v>
      </c>
      <c r="I97" s="43">
        <f t="shared" si="19"/>
        <v>0</v>
      </c>
      <c r="J97" s="43">
        <f t="shared" si="19"/>
        <v>0</v>
      </c>
      <c r="K97" s="50"/>
    </row>
    <row r="98" spans="1:11" s="1" customFormat="1" ht="30" hidden="1" customHeight="1" x14ac:dyDescent="0.25">
      <c r="A98" s="64">
        <v>1153100</v>
      </c>
      <c r="B98" s="62" t="s">
        <v>226</v>
      </c>
      <c r="C98" s="57">
        <v>463100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1153200</v>
      </c>
      <c r="B99" s="62" t="s">
        <v>227</v>
      </c>
      <c r="C99" s="57">
        <v>463200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1153300</v>
      </c>
      <c r="B100" s="62" t="s">
        <v>228</v>
      </c>
      <c r="C100" s="57">
        <v>463300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1153400</v>
      </c>
      <c r="B101" s="62" t="s">
        <v>229</v>
      </c>
      <c r="C101" s="57">
        <v>463400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1153500</v>
      </c>
      <c r="B102" s="56" t="s">
        <v>230</v>
      </c>
      <c r="C102" s="57">
        <v>463500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1153700</v>
      </c>
      <c r="B103" s="56" t="s">
        <v>231</v>
      </c>
      <c r="C103" s="57">
        <v>463700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1153800</v>
      </c>
      <c r="B104" s="56" t="s">
        <v>232</v>
      </c>
      <c r="C104" s="57">
        <v>463800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30" hidden="1" customHeight="1" x14ac:dyDescent="0.25">
      <c r="A105" s="64">
        <v>1153900</v>
      </c>
      <c r="B105" s="56" t="s">
        <v>233</v>
      </c>
      <c r="C105" s="57">
        <v>463900</v>
      </c>
      <c r="D105" s="51"/>
      <c r="E105" s="51"/>
      <c r="F105" s="51"/>
      <c r="G105" s="51"/>
      <c r="H105" s="51"/>
      <c r="I105" s="51"/>
      <c r="J105" s="51"/>
      <c r="K105" s="50"/>
    </row>
    <row r="106" spans="1:11" s="1" customFormat="1" ht="18.75" hidden="1" customHeight="1" x14ac:dyDescent="0.25">
      <c r="A106" s="64">
        <v>1154000</v>
      </c>
      <c r="B106" s="63" t="s">
        <v>234</v>
      </c>
      <c r="C106" s="48" t="s">
        <v>14</v>
      </c>
      <c r="D106" s="43">
        <f>D107+D108+D109+D110+D111+D112</f>
        <v>0</v>
      </c>
      <c r="E106" s="43">
        <f t="shared" ref="E106:J106" si="20">E107+E108+E109+E110+E111+E112</f>
        <v>0</v>
      </c>
      <c r="F106" s="43">
        <f t="shared" si="20"/>
        <v>0</v>
      </c>
      <c r="G106" s="43">
        <f t="shared" si="20"/>
        <v>0</v>
      </c>
      <c r="H106" s="43">
        <f t="shared" si="20"/>
        <v>0</v>
      </c>
      <c r="I106" s="43">
        <f t="shared" si="20"/>
        <v>0</v>
      </c>
      <c r="J106" s="43">
        <f t="shared" si="20"/>
        <v>0</v>
      </c>
      <c r="K106" s="50"/>
    </row>
    <row r="107" spans="1:11" s="1" customFormat="1" ht="18.75" hidden="1" customHeight="1" x14ac:dyDescent="0.25">
      <c r="A107" s="64">
        <v>1154100</v>
      </c>
      <c r="B107" s="56" t="s">
        <v>235</v>
      </c>
      <c r="C107" s="57">
        <v>465100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1154200</v>
      </c>
      <c r="B108" s="56" t="s">
        <v>236</v>
      </c>
      <c r="C108" s="57">
        <v>465200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1154300</v>
      </c>
      <c r="B109" s="56" t="s">
        <v>237</v>
      </c>
      <c r="C109" s="57">
        <v>465300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1154500</v>
      </c>
      <c r="B110" s="56" t="s">
        <v>238</v>
      </c>
      <c r="C110" s="57">
        <v>465500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1154600</v>
      </c>
      <c r="B111" s="56" t="s">
        <v>239</v>
      </c>
      <c r="C111" s="57">
        <v>465600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hidden="1" customHeight="1" x14ac:dyDescent="0.25">
      <c r="A112" s="64">
        <v>1154700</v>
      </c>
      <c r="B112" s="56" t="s">
        <v>240</v>
      </c>
      <c r="C112" s="48" t="s">
        <v>95</v>
      </c>
      <c r="D112" s="51"/>
      <c r="E112" s="51"/>
      <c r="F112" s="51"/>
      <c r="G112" s="51"/>
      <c r="H112" s="51"/>
      <c r="I112" s="51"/>
      <c r="J112" s="51"/>
      <c r="K112" s="50"/>
    </row>
    <row r="113" spans="1:11" s="1" customFormat="1" ht="18.75" customHeight="1" x14ac:dyDescent="0.25">
      <c r="A113" s="64">
        <v>1160000</v>
      </c>
      <c r="B113" s="65" t="s">
        <v>143</v>
      </c>
      <c r="C113" s="42" t="s">
        <v>14</v>
      </c>
      <c r="D113" s="43">
        <f>D114+D117</f>
        <v>6000</v>
      </c>
      <c r="E113" s="43">
        <f t="shared" ref="E113:J113" si="21">E114+E117</f>
        <v>0</v>
      </c>
      <c r="F113" s="84">
        <f t="shared" si="21"/>
        <v>6000</v>
      </c>
      <c r="G113" s="84">
        <f t="shared" si="21"/>
        <v>1200</v>
      </c>
      <c r="H113" s="84">
        <f t="shared" si="21"/>
        <v>2700</v>
      </c>
      <c r="I113" s="84">
        <f t="shared" si="21"/>
        <v>4200</v>
      </c>
      <c r="J113" s="84">
        <f t="shared" si="21"/>
        <v>6000</v>
      </c>
      <c r="K113" s="50"/>
    </row>
    <row r="114" spans="1:11" s="1" customFormat="1" ht="40.5" hidden="1" x14ac:dyDescent="0.25">
      <c r="A114" s="37">
        <v>1161000</v>
      </c>
      <c r="B114" s="55" t="s">
        <v>241</v>
      </c>
      <c r="C114" s="66" t="s">
        <v>14</v>
      </c>
      <c r="D114" s="43">
        <f>D115+D116</f>
        <v>0</v>
      </c>
      <c r="E114" s="43">
        <f t="shared" ref="E114:J114" si="22">E115+E116</f>
        <v>0</v>
      </c>
      <c r="F114" s="84">
        <f t="shared" si="22"/>
        <v>0</v>
      </c>
      <c r="G114" s="84">
        <f t="shared" si="22"/>
        <v>0</v>
      </c>
      <c r="H114" s="84">
        <f t="shared" si="22"/>
        <v>0</v>
      </c>
      <c r="I114" s="84">
        <f t="shared" si="22"/>
        <v>0</v>
      </c>
      <c r="J114" s="84">
        <f t="shared" si="22"/>
        <v>0</v>
      </c>
      <c r="K114" s="50"/>
    </row>
    <row r="115" spans="1:11" s="1" customFormat="1" ht="18.75" hidden="1" customHeight="1" x14ac:dyDescent="0.25">
      <c r="A115" s="37">
        <v>1161100</v>
      </c>
      <c r="B115" s="67" t="s">
        <v>242</v>
      </c>
      <c r="C115" s="57">
        <v>471100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18.75" hidden="1" customHeight="1" x14ac:dyDescent="0.25">
      <c r="A116" s="37">
        <v>1161200</v>
      </c>
      <c r="B116" s="67" t="s">
        <v>243</v>
      </c>
      <c r="C116" s="57">
        <v>471200</v>
      </c>
      <c r="D116" s="51"/>
      <c r="E116" s="51"/>
      <c r="F116" s="85"/>
      <c r="G116" s="85"/>
      <c r="H116" s="85"/>
      <c r="I116" s="85"/>
      <c r="J116" s="85"/>
      <c r="K116" s="50"/>
    </row>
    <row r="117" spans="1:11" s="1" customFormat="1" ht="24.75" customHeight="1" x14ac:dyDescent="0.25">
      <c r="A117" s="37">
        <v>1162000</v>
      </c>
      <c r="B117" s="55" t="s">
        <v>244</v>
      </c>
      <c r="C117" s="66" t="s">
        <v>14</v>
      </c>
      <c r="D117" s="43">
        <f>D118+D119+D120+D121+D122+D123+D124+D125+D126</f>
        <v>6000</v>
      </c>
      <c r="E117" s="43">
        <f t="shared" ref="E117:J117" si="23">E118+E119+E120+E121+E122+E123+E124+E125+E126</f>
        <v>0</v>
      </c>
      <c r="F117" s="84">
        <f t="shared" si="23"/>
        <v>6000</v>
      </c>
      <c r="G117" s="84">
        <f t="shared" si="23"/>
        <v>1200</v>
      </c>
      <c r="H117" s="84">
        <f t="shared" si="23"/>
        <v>2700</v>
      </c>
      <c r="I117" s="84">
        <f t="shared" si="23"/>
        <v>4200</v>
      </c>
      <c r="J117" s="84">
        <f t="shared" si="23"/>
        <v>6000</v>
      </c>
      <c r="K117" s="50"/>
    </row>
    <row r="118" spans="1:11" s="1" customFormat="1" ht="21.75" hidden="1" customHeight="1" x14ac:dyDescent="0.25">
      <c r="A118" s="37">
        <v>1162100</v>
      </c>
      <c r="B118" s="67" t="s">
        <v>245</v>
      </c>
      <c r="C118" s="48" t="s">
        <v>96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1162200</v>
      </c>
      <c r="B119" s="67" t="s">
        <v>246</v>
      </c>
      <c r="C119" s="48" t="s">
        <v>97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1162300</v>
      </c>
      <c r="B120" s="67" t="s">
        <v>247</v>
      </c>
      <c r="C120" s="48" t="s">
        <v>98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1162400</v>
      </c>
      <c r="B121" s="67" t="s">
        <v>248</v>
      </c>
      <c r="C121" s="48" t="s">
        <v>99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1162500</v>
      </c>
      <c r="B122" s="67" t="s">
        <v>249</v>
      </c>
      <c r="C122" s="48" t="s">
        <v>100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1162600</v>
      </c>
      <c r="B123" s="67" t="s">
        <v>250</v>
      </c>
      <c r="C123" s="48" t="s">
        <v>101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1162700</v>
      </c>
      <c r="B124" s="67" t="s">
        <v>251</v>
      </c>
      <c r="C124" s="48" t="s">
        <v>102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hidden="1" customHeight="1" x14ac:dyDescent="0.25">
      <c r="A125" s="37">
        <v>1162800</v>
      </c>
      <c r="B125" s="67" t="s">
        <v>252</v>
      </c>
      <c r="C125" s="48" t="s">
        <v>48</v>
      </c>
      <c r="D125" s="51"/>
      <c r="E125" s="51"/>
      <c r="F125" s="51"/>
      <c r="G125" s="51"/>
      <c r="H125" s="51"/>
      <c r="I125" s="51"/>
      <c r="J125" s="51"/>
      <c r="K125" s="50"/>
    </row>
    <row r="126" spans="1:11" s="1" customFormat="1" ht="18.75" customHeight="1" x14ac:dyDescent="0.25">
      <c r="A126" s="37">
        <v>1162900</v>
      </c>
      <c r="B126" s="67" t="s">
        <v>253</v>
      </c>
      <c r="C126" s="48" t="s">
        <v>49</v>
      </c>
      <c r="D126" s="51">
        <v>6000</v>
      </c>
      <c r="E126" s="51"/>
      <c r="F126" s="51">
        <v>6000</v>
      </c>
      <c r="G126" s="51">
        <v>1200</v>
      </c>
      <c r="H126" s="51">
        <v>2700</v>
      </c>
      <c r="I126" s="51">
        <v>4200</v>
      </c>
      <c r="J126" s="51">
        <f>+F126</f>
        <v>6000</v>
      </c>
      <c r="K126" s="50"/>
    </row>
    <row r="127" spans="1:11" s="1" customFormat="1" ht="18.75" customHeight="1" x14ac:dyDescent="0.25">
      <c r="A127" s="37">
        <v>1170000</v>
      </c>
      <c r="B127" s="65" t="s">
        <v>50</v>
      </c>
      <c r="C127" s="42" t="s">
        <v>14</v>
      </c>
      <c r="D127" s="84">
        <f>D128+D131+D136+D138+D141+D143+D145</f>
        <v>2412.3000000000002</v>
      </c>
      <c r="E127" s="84">
        <f t="shared" ref="E127:J127" si="24">E128+E131+E136+E138+E141+E143+E145</f>
        <v>0</v>
      </c>
      <c r="F127" s="84">
        <f t="shared" si="24"/>
        <v>2412.3000000000002</v>
      </c>
      <c r="G127" s="84">
        <f t="shared" si="24"/>
        <v>482.4</v>
      </c>
      <c r="H127" s="84">
        <f t="shared" si="24"/>
        <v>1085.5</v>
      </c>
      <c r="I127" s="84">
        <f t="shared" si="24"/>
        <v>1688.6</v>
      </c>
      <c r="J127" s="84">
        <f t="shared" si="24"/>
        <v>2412.3000000000002</v>
      </c>
      <c r="K127" s="50"/>
    </row>
    <row r="128" spans="1:11" s="1" customFormat="1" ht="27" hidden="1" x14ac:dyDescent="0.25">
      <c r="A128" s="37">
        <v>1171000</v>
      </c>
      <c r="B128" s="55" t="s">
        <v>254</v>
      </c>
      <c r="C128" s="42" t="s">
        <v>14</v>
      </c>
      <c r="D128" s="84">
        <f>D129+D130</f>
        <v>0</v>
      </c>
      <c r="E128" s="84">
        <f t="shared" ref="E128:J128" si="25">E129+E130</f>
        <v>0</v>
      </c>
      <c r="F128" s="84">
        <f t="shared" si="25"/>
        <v>0</v>
      </c>
      <c r="G128" s="84">
        <f t="shared" si="25"/>
        <v>0</v>
      </c>
      <c r="H128" s="84">
        <f t="shared" si="25"/>
        <v>0</v>
      </c>
      <c r="I128" s="84">
        <f t="shared" si="25"/>
        <v>0</v>
      </c>
      <c r="J128" s="84">
        <f t="shared" si="25"/>
        <v>0</v>
      </c>
      <c r="K128" s="50"/>
    </row>
    <row r="129" spans="1:11" s="1" customFormat="1" ht="18.75" hidden="1" customHeight="1" x14ac:dyDescent="0.25">
      <c r="A129" s="37">
        <v>1171100</v>
      </c>
      <c r="B129" s="67" t="s">
        <v>255</v>
      </c>
      <c r="C129" s="48" t="s">
        <v>103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18.75" hidden="1" customHeight="1" x14ac:dyDescent="0.25">
      <c r="A130" s="37">
        <v>1171200</v>
      </c>
      <c r="B130" s="67" t="s">
        <v>256</v>
      </c>
      <c r="C130" s="48" t="s">
        <v>104</v>
      </c>
      <c r="D130" s="85"/>
      <c r="E130" s="85"/>
      <c r="F130" s="85"/>
      <c r="G130" s="85"/>
      <c r="H130" s="85"/>
      <c r="I130" s="85"/>
      <c r="J130" s="85"/>
      <c r="K130" s="50"/>
    </row>
    <row r="131" spans="1:11" s="1" customFormat="1" ht="39.75" customHeight="1" x14ac:dyDescent="0.25">
      <c r="A131" s="37">
        <v>1172000</v>
      </c>
      <c r="B131" s="55" t="s">
        <v>257</v>
      </c>
      <c r="C131" s="42" t="s">
        <v>14</v>
      </c>
      <c r="D131" s="84">
        <f>D132+D133+D134+D135</f>
        <v>2412.3000000000002</v>
      </c>
      <c r="E131" s="84">
        <f t="shared" ref="E131:J131" si="26">E132+E133+E134+E135</f>
        <v>0</v>
      </c>
      <c r="F131" s="84">
        <f t="shared" si="26"/>
        <v>2412.3000000000002</v>
      </c>
      <c r="G131" s="84">
        <f t="shared" si="26"/>
        <v>482.4</v>
      </c>
      <c r="H131" s="84">
        <f t="shared" si="26"/>
        <v>1085.5</v>
      </c>
      <c r="I131" s="84">
        <f t="shared" si="26"/>
        <v>1688.6</v>
      </c>
      <c r="J131" s="84">
        <f t="shared" si="26"/>
        <v>2412.3000000000002</v>
      </c>
      <c r="K131" s="50"/>
    </row>
    <row r="132" spans="1:11" s="1" customFormat="1" ht="18.75" hidden="1" customHeight="1" x14ac:dyDescent="0.25">
      <c r="A132" s="37">
        <v>1172100</v>
      </c>
      <c r="B132" s="47" t="s">
        <v>258</v>
      </c>
      <c r="C132" s="48" t="s">
        <v>105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hidden="1" customHeight="1" x14ac:dyDescent="0.25">
      <c r="A133" s="37">
        <v>1172200</v>
      </c>
      <c r="B133" s="47" t="s">
        <v>259</v>
      </c>
      <c r="C133" s="57">
        <v>482200</v>
      </c>
      <c r="D133" s="51"/>
      <c r="E133" s="51"/>
      <c r="F133" s="51"/>
      <c r="G133" s="51"/>
      <c r="H133" s="51"/>
      <c r="I133" s="51"/>
      <c r="J133" s="51"/>
      <c r="K133" s="50"/>
    </row>
    <row r="134" spans="1:11" s="1" customFormat="1" ht="18.75" customHeight="1" x14ac:dyDescent="0.25">
      <c r="A134" s="37">
        <v>1172300</v>
      </c>
      <c r="B134" s="67" t="s">
        <v>260</v>
      </c>
      <c r="C134" s="48" t="s">
        <v>51</v>
      </c>
      <c r="D134" s="49">
        <v>2412.3000000000002</v>
      </c>
      <c r="E134" s="51"/>
      <c r="F134" s="49">
        <v>2412.3000000000002</v>
      </c>
      <c r="G134" s="51">
        <v>482.4</v>
      </c>
      <c r="H134" s="51">
        <v>1085.5</v>
      </c>
      <c r="I134" s="51">
        <v>1688.6</v>
      </c>
      <c r="J134" s="51">
        <f>+F134</f>
        <v>2412.3000000000002</v>
      </c>
      <c r="K134" s="50"/>
    </row>
    <row r="135" spans="1:11" s="1" customFormat="1" ht="30" hidden="1" customHeight="1" x14ac:dyDescent="0.25">
      <c r="A135" s="37">
        <v>1172400</v>
      </c>
      <c r="B135" s="67" t="s">
        <v>261</v>
      </c>
      <c r="C135" s="48" t="s">
        <v>106</v>
      </c>
      <c r="D135" s="51"/>
      <c r="E135" s="51"/>
      <c r="F135" s="51"/>
      <c r="G135" s="51"/>
      <c r="H135" s="51"/>
      <c r="I135" s="51"/>
      <c r="J135" s="51"/>
      <c r="K135" s="50"/>
    </row>
    <row r="136" spans="1:11" s="1" customFormat="1" ht="18.75" hidden="1" customHeight="1" x14ac:dyDescent="0.25">
      <c r="A136" s="37">
        <v>1173000</v>
      </c>
      <c r="B136" s="55" t="s">
        <v>262</v>
      </c>
      <c r="C136" s="42" t="s">
        <v>14</v>
      </c>
      <c r="D136" s="43">
        <f>D137</f>
        <v>0</v>
      </c>
      <c r="E136" s="43">
        <f t="shared" ref="E136:J136" si="27">E137</f>
        <v>0</v>
      </c>
      <c r="F136" s="43">
        <f t="shared" si="27"/>
        <v>0</v>
      </c>
      <c r="G136" s="43">
        <f t="shared" si="27"/>
        <v>0</v>
      </c>
      <c r="H136" s="43">
        <f t="shared" si="27"/>
        <v>0</v>
      </c>
      <c r="I136" s="43">
        <f t="shared" si="27"/>
        <v>0</v>
      </c>
      <c r="J136" s="43">
        <f t="shared" si="27"/>
        <v>0</v>
      </c>
      <c r="K136" s="50"/>
    </row>
    <row r="137" spans="1:11" s="1" customFormat="1" ht="18.75" hidden="1" customHeight="1" x14ac:dyDescent="0.25">
      <c r="A137" s="37">
        <v>1173100</v>
      </c>
      <c r="B137" s="47" t="s">
        <v>263</v>
      </c>
      <c r="C137" s="48" t="s">
        <v>52</v>
      </c>
      <c r="D137" s="51"/>
      <c r="E137" s="51"/>
      <c r="F137" s="51"/>
      <c r="G137" s="51"/>
      <c r="H137" s="51"/>
      <c r="I137" s="51"/>
      <c r="J137" s="51"/>
      <c r="K137" s="50"/>
    </row>
    <row r="138" spans="1:11" s="1" customFormat="1" ht="18.75" hidden="1" customHeight="1" x14ac:dyDescent="0.25">
      <c r="A138" s="37">
        <v>1174000</v>
      </c>
      <c r="B138" s="55" t="s">
        <v>264</v>
      </c>
      <c r="C138" s="42" t="s">
        <v>14</v>
      </c>
      <c r="D138" s="43">
        <f>D139+D140</f>
        <v>0</v>
      </c>
      <c r="E138" s="43">
        <f t="shared" ref="E138:J138" si="28">E139+E140</f>
        <v>0</v>
      </c>
      <c r="F138" s="43">
        <f t="shared" si="28"/>
        <v>0</v>
      </c>
      <c r="G138" s="43">
        <f t="shared" si="28"/>
        <v>0</v>
      </c>
      <c r="H138" s="43">
        <f t="shared" si="28"/>
        <v>0</v>
      </c>
      <c r="I138" s="43">
        <f t="shared" si="28"/>
        <v>0</v>
      </c>
      <c r="J138" s="43">
        <f t="shared" si="28"/>
        <v>0</v>
      </c>
      <c r="K138" s="50"/>
    </row>
    <row r="139" spans="1:11" s="1" customFormat="1" ht="18.75" hidden="1" customHeight="1" x14ac:dyDescent="0.25">
      <c r="A139" s="37">
        <v>1174100</v>
      </c>
      <c r="B139" s="47" t="s">
        <v>265</v>
      </c>
      <c r="C139" s="48" t="s">
        <v>107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1174200</v>
      </c>
      <c r="B140" s="67" t="s">
        <v>266</v>
      </c>
      <c r="C140" s="48" t="s">
        <v>108</v>
      </c>
      <c r="D140" s="51"/>
      <c r="E140" s="51"/>
      <c r="F140" s="51"/>
      <c r="G140" s="51"/>
      <c r="H140" s="51"/>
      <c r="I140" s="51"/>
      <c r="J140" s="51"/>
      <c r="K140" s="50"/>
    </row>
    <row r="141" spans="1:11" s="1" customFormat="1" ht="18.75" hidden="1" customHeight="1" x14ac:dyDescent="0.25">
      <c r="A141" s="37">
        <v>1175000</v>
      </c>
      <c r="B141" s="55" t="s">
        <v>267</v>
      </c>
      <c r="C141" s="42" t="s">
        <v>14</v>
      </c>
      <c r="D141" s="43">
        <f>D142</f>
        <v>0</v>
      </c>
      <c r="E141" s="43">
        <f t="shared" ref="E141:J141" si="29">E142</f>
        <v>0</v>
      </c>
      <c r="F141" s="43">
        <f t="shared" si="29"/>
        <v>0</v>
      </c>
      <c r="G141" s="43">
        <f t="shared" si="29"/>
        <v>0</v>
      </c>
      <c r="H141" s="43">
        <f t="shared" si="29"/>
        <v>0</v>
      </c>
      <c r="I141" s="43">
        <f t="shared" si="29"/>
        <v>0</v>
      </c>
      <c r="J141" s="43">
        <f t="shared" si="29"/>
        <v>0</v>
      </c>
      <c r="K141" s="50"/>
    </row>
    <row r="142" spans="1:11" s="1" customFormat="1" ht="18.75" hidden="1" customHeight="1" x14ac:dyDescent="0.25">
      <c r="A142" s="37">
        <v>1175100</v>
      </c>
      <c r="B142" s="67" t="s">
        <v>268</v>
      </c>
      <c r="C142" s="48" t="s">
        <v>109</v>
      </c>
      <c r="D142" s="51"/>
      <c r="E142" s="51"/>
      <c r="F142" s="51"/>
      <c r="G142" s="51"/>
      <c r="H142" s="51"/>
      <c r="I142" s="51"/>
      <c r="J142" s="51"/>
      <c r="K142" s="50"/>
    </row>
    <row r="143" spans="1:11" s="1" customFormat="1" ht="18.75" customHeight="1" x14ac:dyDescent="0.25">
      <c r="A143" s="37">
        <v>1176000</v>
      </c>
      <c r="B143" s="55" t="s">
        <v>53</v>
      </c>
      <c r="C143" s="42" t="s">
        <v>14</v>
      </c>
      <c r="D143" s="43">
        <f>D144</f>
        <v>0</v>
      </c>
      <c r="E143" s="43">
        <f t="shared" ref="E143:J143" si="30">E144</f>
        <v>0</v>
      </c>
      <c r="F143" s="84">
        <f t="shared" si="30"/>
        <v>0</v>
      </c>
      <c r="G143" s="84">
        <f t="shared" si="30"/>
        <v>0</v>
      </c>
      <c r="H143" s="84">
        <f t="shared" si="30"/>
        <v>0</v>
      </c>
      <c r="I143" s="84">
        <f t="shared" si="30"/>
        <v>0</v>
      </c>
      <c r="J143" s="84">
        <f t="shared" si="30"/>
        <v>0</v>
      </c>
      <c r="K143" s="50"/>
    </row>
    <row r="144" spans="1:11" s="1" customFormat="1" ht="18.75" customHeight="1" x14ac:dyDescent="0.25">
      <c r="A144" s="37">
        <v>1176100</v>
      </c>
      <c r="B144" s="67" t="s">
        <v>269</v>
      </c>
      <c r="C144" s="48" t="s">
        <v>54</v>
      </c>
      <c r="D144" s="51"/>
      <c r="E144" s="51"/>
      <c r="F144" s="51"/>
      <c r="G144" s="51"/>
      <c r="H144" s="51"/>
      <c r="I144" s="51"/>
      <c r="J144" s="51"/>
      <c r="K144" s="50"/>
    </row>
    <row r="145" spans="1:11" s="1" customFormat="1" ht="18.75" customHeight="1" x14ac:dyDescent="0.25">
      <c r="A145" s="37">
        <v>1177000</v>
      </c>
      <c r="B145" s="55" t="s">
        <v>270</v>
      </c>
      <c r="C145" s="42" t="s">
        <v>14</v>
      </c>
      <c r="D145" s="43">
        <f>D146</f>
        <v>0</v>
      </c>
      <c r="E145" s="43">
        <f t="shared" ref="E145:J145" si="31">E146</f>
        <v>0</v>
      </c>
      <c r="F145" s="84">
        <f t="shared" si="31"/>
        <v>0</v>
      </c>
      <c r="G145" s="84">
        <f t="shared" si="31"/>
        <v>0</v>
      </c>
      <c r="H145" s="84">
        <f t="shared" si="31"/>
        <v>0</v>
      </c>
      <c r="I145" s="84">
        <f t="shared" si="31"/>
        <v>0</v>
      </c>
      <c r="J145" s="84">
        <f t="shared" si="31"/>
        <v>0</v>
      </c>
      <c r="K145" s="50"/>
    </row>
    <row r="146" spans="1:11" s="1" customFormat="1" ht="18.75" customHeight="1" x14ac:dyDescent="0.25">
      <c r="A146" s="37">
        <v>1177100</v>
      </c>
      <c r="B146" s="67" t="s">
        <v>271</v>
      </c>
      <c r="C146" s="48" t="s">
        <v>110</v>
      </c>
      <c r="D146" s="51"/>
      <c r="E146" s="51"/>
      <c r="F146" s="51"/>
      <c r="G146" s="51"/>
      <c r="H146" s="51"/>
      <c r="I146" s="51"/>
      <c r="J146" s="51"/>
      <c r="K146" s="50"/>
    </row>
    <row r="147" spans="1:11" s="1" customFormat="1" ht="24.75" customHeight="1" x14ac:dyDescent="0.25">
      <c r="A147" s="81" t="s">
        <v>55</v>
      </c>
      <c r="B147" s="67" t="s">
        <v>272</v>
      </c>
      <c r="C147" s="42" t="s">
        <v>14</v>
      </c>
      <c r="D147" s="68">
        <f>D148+D159+D164+D166</f>
        <v>0</v>
      </c>
      <c r="E147" s="68">
        <f t="shared" ref="E147:J147" si="32">E148+E159+E164+E166</f>
        <v>0</v>
      </c>
      <c r="F147" s="86">
        <f t="shared" si="32"/>
        <v>0</v>
      </c>
      <c r="G147" s="86">
        <f t="shared" si="32"/>
        <v>0</v>
      </c>
      <c r="H147" s="86">
        <f t="shared" si="32"/>
        <v>0</v>
      </c>
      <c r="I147" s="86">
        <f t="shared" si="32"/>
        <v>0</v>
      </c>
      <c r="J147" s="86">
        <f t="shared" si="32"/>
        <v>0</v>
      </c>
      <c r="K147" s="50"/>
    </row>
    <row r="148" spans="1:11" s="1" customFormat="1" ht="24.75" customHeight="1" x14ac:dyDescent="0.25">
      <c r="A148" s="81" t="s">
        <v>56</v>
      </c>
      <c r="B148" s="67" t="s">
        <v>273</v>
      </c>
      <c r="C148" s="42" t="s">
        <v>14</v>
      </c>
      <c r="D148" s="68">
        <f>D149+D150+D151+D152+D153+D154+D155+D156+D157+D158</f>
        <v>0</v>
      </c>
      <c r="E148" s="68">
        <f t="shared" ref="E148:J148" si="33">E149+E150+E151+E152+E153+E154+E155+E156+E157+E158</f>
        <v>0</v>
      </c>
      <c r="F148" s="86">
        <f t="shared" si="33"/>
        <v>0</v>
      </c>
      <c r="G148" s="86">
        <f t="shared" si="33"/>
        <v>0</v>
      </c>
      <c r="H148" s="86">
        <f t="shared" si="33"/>
        <v>0</v>
      </c>
      <c r="I148" s="86">
        <f t="shared" si="33"/>
        <v>0</v>
      </c>
      <c r="J148" s="86">
        <f t="shared" si="33"/>
        <v>0</v>
      </c>
      <c r="K148" s="50"/>
    </row>
    <row r="149" spans="1:11" s="1" customFormat="1" ht="24.75" customHeight="1" x14ac:dyDescent="0.25">
      <c r="A149" s="81" t="s">
        <v>57</v>
      </c>
      <c r="B149" s="67" t="s">
        <v>274</v>
      </c>
      <c r="C149" s="48" t="s">
        <v>58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4.75" customHeight="1" x14ac:dyDescent="0.25">
      <c r="A150" s="81" t="s">
        <v>111</v>
      </c>
      <c r="B150" s="67" t="s">
        <v>275</v>
      </c>
      <c r="C150" s="48" t="s">
        <v>112</v>
      </c>
      <c r="D150" s="51"/>
      <c r="E150" s="69"/>
      <c r="F150" s="51"/>
      <c r="G150" s="69"/>
      <c r="H150" s="51"/>
      <c r="I150" s="69"/>
      <c r="J150" s="51"/>
      <c r="K150" s="50"/>
    </row>
    <row r="151" spans="1:11" s="1" customFormat="1" ht="28.5" x14ac:dyDescent="0.25">
      <c r="A151" s="81" t="s">
        <v>113</v>
      </c>
      <c r="B151" s="67" t="s">
        <v>276</v>
      </c>
      <c r="C151" s="48" t="s">
        <v>114</v>
      </c>
      <c r="D151" s="69"/>
      <c r="E151" s="69"/>
      <c r="F151" s="69"/>
      <c r="G151" s="69"/>
      <c r="H151" s="69"/>
      <c r="I151" s="69"/>
      <c r="J151" s="69"/>
      <c r="K151" s="50"/>
    </row>
    <row r="152" spans="1:11" s="1" customFormat="1" ht="24.75" customHeight="1" x14ac:dyDescent="0.25">
      <c r="A152" s="81" t="s">
        <v>59</v>
      </c>
      <c r="B152" s="67" t="s">
        <v>277</v>
      </c>
      <c r="C152" s="48" t="s">
        <v>60</v>
      </c>
      <c r="D152" s="51"/>
      <c r="E152" s="69"/>
      <c r="F152" s="51"/>
      <c r="G152" s="51"/>
      <c r="H152" s="51"/>
      <c r="I152" s="51"/>
      <c r="J152" s="51"/>
      <c r="K152" s="50"/>
    </row>
    <row r="153" spans="1:11" s="1" customFormat="1" ht="24.75" customHeight="1" x14ac:dyDescent="0.25">
      <c r="A153" s="81" t="s">
        <v>61</v>
      </c>
      <c r="B153" s="67" t="s">
        <v>278</v>
      </c>
      <c r="C153" s="48" t="s">
        <v>62</v>
      </c>
      <c r="D153" s="69"/>
      <c r="E153" s="69"/>
      <c r="F153" s="69"/>
      <c r="G153" s="69"/>
      <c r="H153" s="69"/>
      <c r="I153" s="69"/>
      <c r="J153" s="69"/>
      <c r="K153" s="50"/>
    </row>
    <row r="154" spans="1:11" s="1" customFormat="1" ht="24.75" customHeight="1" x14ac:dyDescent="0.25">
      <c r="A154" s="81" t="s">
        <v>63</v>
      </c>
      <c r="B154" s="67" t="s">
        <v>279</v>
      </c>
      <c r="C154" s="48" t="s">
        <v>64</v>
      </c>
      <c r="D154" s="69"/>
      <c r="E154" s="69"/>
      <c r="F154" s="69"/>
      <c r="G154" s="51"/>
      <c r="H154" s="69"/>
      <c r="I154" s="69"/>
      <c r="J154" s="69"/>
      <c r="K154" s="50"/>
    </row>
    <row r="155" spans="1:11" s="1" customFormat="1" ht="24.75" hidden="1" customHeight="1" x14ac:dyDescent="0.25">
      <c r="A155" s="81" t="s">
        <v>115</v>
      </c>
      <c r="B155" s="67" t="s">
        <v>280</v>
      </c>
      <c r="C155" s="48" t="s">
        <v>116</v>
      </c>
      <c r="D155" s="51"/>
      <c r="E155" s="69"/>
      <c r="F155" s="51"/>
      <c r="G155" s="69"/>
      <c r="H155" s="51"/>
      <c r="I155" s="69"/>
      <c r="J155" s="51"/>
      <c r="K155" s="50"/>
    </row>
    <row r="156" spans="1:11" s="1" customFormat="1" ht="24.75" customHeight="1" x14ac:dyDescent="0.25">
      <c r="A156" s="81" t="s">
        <v>65</v>
      </c>
      <c r="B156" s="67" t="s">
        <v>281</v>
      </c>
      <c r="C156" s="48" t="s">
        <v>66</v>
      </c>
      <c r="D156" s="69"/>
      <c r="E156" s="69"/>
      <c r="F156" s="69"/>
      <c r="G156" s="69"/>
      <c r="H156" s="69"/>
      <c r="I156" s="69"/>
      <c r="J156" s="69"/>
      <c r="K156" s="50"/>
    </row>
    <row r="157" spans="1:11" s="1" customFormat="1" ht="24.75" hidden="1" customHeight="1" x14ac:dyDescent="0.25">
      <c r="A157" s="64" t="s">
        <v>117</v>
      </c>
      <c r="B157" s="83" t="s">
        <v>282</v>
      </c>
      <c r="C157" s="57" t="s">
        <v>118</v>
      </c>
      <c r="D157" s="51"/>
      <c r="E157" s="69"/>
      <c r="F157" s="51"/>
      <c r="G157" s="69"/>
      <c r="H157" s="51"/>
      <c r="I157" s="69"/>
      <c r="J157" s="51"/>
      <c r="K157" s="50"/>
    </row>
    <row r="158" spans="1:11" s="1" customFormat="1" ht="24.75" customHeight="1" x14ac:dyDescent="0.25">
      <c r="A158" s="64" t="s">
        <v>119</v>
      </c>
      <c r="B158" s="83" t="s">
        <v>283</v>
      </c>
      <c r="C158" s="57" t="s">
        <v>120</v>
      </c>
      <c r="D158" s="69"/>
      <c r="E158" s="69"/>
      <c r="F158" s="69"/>
      <c r="G158" s="69"/>
      <c r="H158" s="69"/>
      <c r="I158" s="69"/>
      <c r="J158" s="69"/>
      <c r="K158" s="50"/>
    </row>
    <row r="159" spans="1:11" s="1" customFormat="1" ht="24.75" hidden="1" customHeight="1" x14ac:dyDescent="0.25">
      <c r="A159" s="81" t="s">
        <v>121</v>
      </c>
      <c r="B159" s="65" t="s">
        <v>284</v>
      </c>
      <c r="C159" s="66" t="s">
        <v>14</v>
      </c>
      <c r="D159" s="43">
        <f>D160+D161+D162+D163</f>
        <v>0</v>
      </c>
      <c r="E159" s="43">
        <f t="shared" ref="E159:J159" si="34">E160+E161+E162+E163</f>
        <v>0</v>
      </c>
      <c r="F159" s="43">
        <f t="shared" si="34"/>
        <v>0</v>
      </c>
      <c r="G159" s="43">
        <f t="shared" si="34"/>
        <v>0</v>
      </c>
      <c r="H159" s="43">
        <f t="shared" si="34"/>
        <v>0</v>
      </c>
      <c r="I159" s="43">
        <f t="shared" si="34"/>
        <v>0</v>
      </c>
      <c r="J159" s="43">
        <f t="shared" si="34"/>
        <v>0</v>
      </c>
      <c r="K159" s="50"/>
    </row>
    <row r="160" spans="1:11" ht="24.75" hidden="1" customHeight="1" x14ac:dyDescent="0.25">
      <c r="A160" s="81" t="s">
        <v>122</v>
      </c>
      <c r="B160" s="47" t="s">
        <v>285</v>
      </c>
      <c r="C160" s="48" t="s">
        <v>123</v>
      </c>
      <c r="D160" s="69"/>
      <c r="E160" s="69"/>
      <c r="F160" s="69"/>
      <c r="G160" s="69"/>
      <c r="H160" s="69"/>
      <c r="I160" s="69"/>
      <c r="J160" s="69"/>
      <c r="K160" s="50"/>
    </row>
    <row r="161" spans="1:11" ht="24.75" hidden="1" customHeight="1" x14ac:dyDescent="0.25">
      <c r="A161" s="81" t="s">
        <v>124</v>
      </c>
      <c r="B161" s="47" t="s">
        <v>286</v>
      </c>
      <c r="C161" s="48" t="s">
        <v>125</v>
      </c>
      <c r="D161" s="51"/>
      <c r="E161" s="69"/>
      <c r="F161" s="51"/>
      <c r="G161" s="69"/>
      <c r="H161" s="51"/>
      <c r="I161" s="69"/>
      <c r="J161" s="51"/>
      <c r="K161" s="50"/>
    </row>
    <row r="162" spans="1:11" ht="28.5" hidden="1" x14ac:dyDescent="0.25">
      <c r="A162" s="81" t="s">
        <v>126</v>
      </c>
      <c r="B162" s="67" t="s">
        <v>287</v>
      </c>
      <c r="C162" s="48" t="s">
        <v>127</v>
      </c>
      <c r="D162" s="51"/>
      <c r="E162" s="69"/>
      <c r="F162" s="51"/>
      <c r="G162" s="69"/>
      <c r="H162" s="51"/>
      <c r="I162" s="69"/>
      <c r="J162" s="51"/>
      <c r="K162" s="50"/>
    </row>
    <row r="163" spans="1:11" ht="24.75" hidden="1" customHeight="1" x14ac:dyDescent="0.25">
      <c r="A163" s="81" t="s">
        <v>128</v>
      </c>
      <c r="B163" s="67" t="s">
        <v>288</v>
      </c>
      <c r="C163" s="48" t="s">
        <v>129</v>
      </c>
      <c r="D163" s="70"/>
      <c r="E163" s="69"/>
      <c r="F163" s="70"/>
      <c r="G163" s="69"/>
      <c r="H163" s="70"/>
      <c r="I163" s="69"/>
      <c r="J163" s="70"/>
      <c r="K163" s="50"/>
    </row>
    <row r="164" spans="1:11" ht="24.75" hidden="1" customHeight="1" x14ac:dyDescent="0.25">
      <c r="A164" s="81" t="s">
        <v>130</v>
      </c>
      <c r="B164" s="65" t="s">
        <v>289</v>
      </c>
      <c r="C164" s="66" t="s">
        <v>14</v>
      </c>
      <c r="D164" s="43">
        <f>D165</f>
        <v>0</v>
      </c>
      <c r="E164" s="43">
        <f t="shared" ref="E164:J164" si="35">E165</f>
        <v>0</v>
      </c>
      <c r="F164" s="43">
        <f t="shared" si="35"/>
        <v>0</v>
      </c>
      <c r="G164" s="43">
        <f t="shared" si="35"/>
        <v>0</v>
      </c>
      <c r="H164" s="43">
        <f t="shared" si="35"/>
        <v>0</v>
      </c>
      <c r="I164" s="43">
        <f t="shared" si="35"/>
        <v>0</v>
      </c>
      <c r="J164" s="43">
        <f t="shared" si="35"/>
        <v>0</v>
      </c>
      <c r="K164" s="50"/>
    </row>
    <row r="165" spans="1:11" ht="24.75" hidden="1" customHeight="1" x14ac:dyDescent="0.25">
      <c r="A165" s="81" t="s">
        <v>131</v>
      </c>
      <c r="B165" s="47" t="s">
        <v>290</v>
      </c>
      <c r="C165" s="48" t="s">
        <v>132</v>
      </c>
      <c r="D165" s="51"/>
      <c r="E165" s="69"/>
      <c r="F165" s="51"/>
      <c r="G165" s="69"/>
      <c r="H165" s="51"/>
      <c r="I165" s="69"/>
      <c r="J165" s="51"/>
      <c r="K165" s="50"/>
    </row>
    <row r="166" spans="1:11" ht="24.75" hidden="1" customHeight="1" x14ac:dyDescent="0.25">
      <c r="A166" s="82" t="s">
        <v>133</v>
      </c>
      <c r="B166" s="71" t="s">
        <v>291</v>
      </c>
      <c r="C166" s="66" t="s">
        <v>14</v>
      </c>
      <c r="D166" s="43">
        <f>D167+D168+D169+D170</f>
        <v>0</v>
      </c>
      <c r="E166" s="43">
        <f t="shared" ref="E166:J166" si="36">E167+E168+E169+E170</f>
        <v>0</v>
      </c>
      <c r="F166" s="43">
        <f t="shared" si="36"/>
        <v>0</v>
      </c>
      <c r="G166" s="43">
        <f t="shared" si="36"/>
        <v>0</v>
      </c>
      <c r="H166" s="43">
        <f t="shared" si="36"/>
        <v>0</v>
      </c>
      <c r="I166" s="43">
        <f t="shared" si="36"/>
        <v>0</v>
      </c>
      <c r="J166" s="43">
        <f t="shared" si="36"/>
        <v>0</v>
      </c>
      <c r="K166" s="50"/>
    </row>
    <row r="167" spans="1:11" ht="24.75" hidden="1" customHeight="1" x14ac:dyDescent="0.25">
      <c r="A167" s="81" t="s">
        <v>134</v>
      </c>
      <c r="B167" s="47" t="s">
        <v>292</v>
      </c>
      <c r="C167" s="48" t="s">
        <v>135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136</v>
      </c>
      <c r="B168" s="47" t="s">
        <v>293</v>
      </c>
      <c r="C168" s="48" t="s">
        <v>137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81" t="s">
        <v>138</v>
      </c>
      <c r="B169" s="67" t="s">
        <v>294</v>
      </c>
      <c r="C169" s="48" t="s">
        <v>139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hidden="1" customHeight="1" x14ac:dyDescent="0.25">
      <c r="A170" s="64">
        <v>1244000</v>
      </c>
      <c r="B170" s="72" t="s">
        <v>295</v>
      </c>
      <c r="C170" s="48" t="s">
        <v>140</v>
      </c>
      <c r="D170" s="51"/>
      <c r="E170" s="69"/>
      <c r="F170" s="51"/>
      <c r="G170" s="69"/>
      <c r="H170" s="51"/>
      <c r="I170" s="69"/>
      <c r="J170" s="51"/>
      <c r="K170" s="50"/>
    </row>
    <row r="171" spans="1:11" ht="24.75" customHeight="1" x14ac:dyDescent="0.25">
      <c r="A171" s="37">
        <v>1000000</v>
      </c>
      <c r="B171" s="73" t="s">
        <v>141</v>
      </c>
      <c r="C171" s="66" t="s">
        <v>14</v>
      </c>
      <c r="D171" s="84">
        <f t="shared" ref="D171:J171" si="37">D147+D30</f>
        <v>345587</v>
      </c>
      <c r="E171" s="84">
        <f t="shared" si="37"/>
        <v>0</v>
      </c>
      <c r="F171" s="84">
        <f t="shared" si="37"/>
        <v>345587</v>
      </c>
      <c r="G171" s="84">
        <f t="shared" si="37"/>
        <v>15530.300000000001</v>
      </c>
      <c r="H171" s="84">
        <f t="shared" si="37"/>
        <v>94617.1</v>
      </c>
      <c r="I171" s="84">
        <f t="shared" si="37"/>
        <v>207289.3</v>
      </c>
      <c r="J171" s="84">
        <f t="shared" si="37"/>
        <v>345587</v>
      </c>
      <c r="K171" s="50"/>
    </row>
    <row r="172" spans="1:11" ht="18" customHeight="1" x14ac:dyDescent="0.25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</row>
    <row r="173" spans="1:11" ht="13.5" customHeight="1" x14ac:dyDescent="0.25">
      <c r="A173" s="127" t="s">
        <v>321</v>
      </c>
      <c r="B173" s="127"/>
      <c r="C173" s="127"/>
      <c r="D173" s="127"/>
      <c r="E173" s="127"/>
      <c r="F173" s="127"/>
      <c r="G173" s="127"/>
      <c r="H173" s="127"/>
      <c r="I173" s="127"/>
      <c r="J173" s="127"/>
    </row>
    <row r="174" spans="1:11" ht="14.25" x14ac:dyDescent="0.25">
      <c r="A174" s="135"/>
      <c r="B174" s="135"/>
      <c r="C174" s="135"/>
      <c r="D174" s="135"/>
      <c r="E174" s="135"/>
      <c r="F174" s="135"/>
      <c r="G174" s="135"/>
      <c r="H174" s="135"/>
      <c r="I174" s="135"/>
      <c r="J174" s="135"/>
    </row>
    <row r="175" spans="1:11" ht="24.75" customHeight="1" x14ac:dyDescent="0.3">
      <c r="A175" s="147" t="s">
        <v>308</v>
      </c>
      <c r="B175" s="147"/>
      <c r="C175" s="145"/>
      <c r="D175" s="145"/>
      <c r="E175" s="145"/>
      <c r="F175" s="146" t="s">
        <v>309</v>
      </c>
      <c r="G175" s="146"/>
      <c r="H175" s="146"/>
      <c r="I175" s="74"/>
      <c r="J175" s="74"/>
    </row>
    <row r="176" spans="1:11" ht="16.5" x14ac:dyDescent="0.25">
      <c r="A176" s="91" t="s">
        <v>147</v>
      </c>
      <c r="B176" s="88"/>
      <c r="C176" s="149" t="s">
        <v>67</v>
      </c>
      <c r="D176" s="149"/>
      <c r="E176" s="149"/>
      <c r="F176" s="148" t="s">
        <v>68</v>
      </c>
      <c r="G176" s="148"/>
      <c r="H176" s="148"/>
      <c r="J176" s="88"/>
    </row>
    <row r="177" spans="1:10" ht="18.75" customHeight="1" x14ac:dyDescent="0.25">
      <c r="A177" s="92" t="s">
        <v>69</v>
      </c>
      <c r="B177" s="89"/>
      <c r="C177" s="92"/>
      <c r="D177" s="89"/>
      <c r="E177" s="89"/>
      <c r="F177" s="89"/>
      <c r="G177" s="89"/>
      <c r="H177" s="89"/>
      <c r="I177" s="89"/>
      <c r="J177" s="89"/>
    </row>
    <row r="178" spans="1:10" ht="29.25" customHeight="1" x14ac:dyDescent="0.3">
      <c r="A178" s="147" t="s">
        <v>310</v>
      </c>
      <c r="B178" s="147"/>
      <c r="C178" s="145"/>
      <c r="D178" s="145"/>
      <c r="E178" s="145"/>
      <c r="F178" s="146" t="s">
        <v>311</v>
      </c>
      <c r="G178" s="146"/>
      <c r="H178" s="146"/>
      <c r="I178" s="74"/>
      <c r="J178" s="74"/>
    </row>
    <row r="179" spans="1:10" ht="16.5" x14ac:dyDescent="0.25">
      <c r="A179" s="91" t="s">
        <v>148</v>
      </c>
      <c r="B179" s="90"/>
      <c r="C179" s="149" t="s">
        <v>67</v>
      </c>
      <c r="D179" s="149"/>
      <c r="E179" s="149"/>
      <c r="F179" s="148" t="s">
        <v>68</v>
      </c>
      <c r="G179" s="148"/>
      <c r="H179" s="148"/>
      <c r="J179" s="8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  <row r="6833" spans="1:7" x14ac:dyDescent="0.25">
      <c r="A6833" s="80"/>
      <c r="B6833" s="77"/>
      <c r="D6833" s="78"/>
      <c r="E6833" s="78"/>
      <c r="F6833" s="78"/>
      <c r="G6833" s="78"/>
    </row>
  </sheetData>
  <mergeCells count="42">
    <mergeCell ref="A178:B178"/>
    <mergeCell ref="C178:E178"/>
    <mergeCell ref="F178:H178"/>
    <mergeCell ref="C179:E179"/>
    <mergeCell ref="F179:H179"/>
    <mergeCell ref="C176:E176"/>
    <mergeCell ref="F176:H176"/>
    <mergeCell ref="A25:C25"/>
    <mergeCell ref="G25:J25"/>
    <mergeCell ref="D27:E27"/>
    <mergeCell ref="F27:F28"/>
    <mergeCell ref="G27:J27"/>
    <mergeCell ref="A172:J172"/>
    <mergeCell ref="A173:J173"/>
    <mergeCell ref="A174:J174"/>
    <mergeCell ref="A175:B175"/>
    <mergeCell ref="C175:E175"/>
    <mergeCell ref="F175:H175"/>
    <mergeCell ref="A24:B24"/>
    <mergeCell ref="A15:J15"/>
    <mergeCell ref="A17:D17"/>
    <mergeCell ref="G17:J17"/>
    <mergeCell ref="A18:D18"/>
    <mergeCell ref="A19:B19"/>
    <mergeCell ref="G19:J19"/>
    <mergeCell ref="G20:J20"/>
    <mergeCell ref="A21:C21"/>
    <mergeCell ref="A22:B22"/>
    <mergeCell ref="A23:C23"/>
    <mergeCell ref="G23:J23"/>
    <mergeCell ref="A14:J14"/>
    <mergeCell ref="H1:J1"/>
    <mergeCell ref="H2:J2"/>
    <mergeCell ref="H3:J3"/>
    <mergeCell ref="H4:J4"/>
    <mergeCell ref="A5:J5"/>
    <mergeCell ref="A7:J7"/>
    <mergeCell ref="A8:J8"/>
    <mergeCell ref="A10:J10"/>
    <mergeCell ref="A11:J11"/>
    <mergeCell ref="A12:J12"/>
    <mergeCell ref="A13:J1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2"/>
  <sheetViews>
    <sheetView tabSelected="1" topLeftCell="A133" zoomScaleNormal="100" workbookViewId="0">
      <selection activeCell="N148" sqref="N148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8.85546875" style="4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19" t="s">
        <v>333</v>
      </c>
      <c r="I1" s="119"/>
      <c r="J1" s="119"/>
    </row>
    <row r="2" spans="1:10" ht="94.5" customHeight="1" x14ac:dyDescent="0.25">
      <c r="H2" s="119" t="s">
        <v>145</v>
      </c>
      <c r="I2" s="119"/>
      <c r="J2" s="119"/>
    </row>
    <row r="3" spans="1:10" ht="10.5" customHeight="1" x14ac:dyDescent="0.25">
      <c r="H3" s="121"/>
      <c r="I3" s="121"/>
      <c r="J3" s="121"/>
    </row>
    <row r="4" spans="1:10" ht="20.25" x14ac:dyDescent="0.35">
      <c r="A4" s="122" t="s">
        <v>146</v>
      </c>
      <c r="B4" s="122"/>
      <c r="C4" s="122"/>
      <c r="D4" s="122"/>
      <c r="E4" s="122"/>
      <c r="F4" s="122"/>
      <c r="G4" s="122"/>
      <c r="H4" s="122"/>
      <c r="I4" s="122"/>
      <c r="J4" s="122"/>
    </row>
    <row r="5" spans="1:10" x14ac:dyDescent="0.25">
      <c r="B5" s="4"/>
      <c r="C5" s="5"/>
    </row>
    <row r="6" spans="1:10" ht="33" customHeight="1" x14ac:dyDescent="0.25">
      <c r="A6" s="150" t="s">
        <v>328</v>
      </c>
      <c r="B6" s="150"/>
      <c r="C6" s="150"/>
      <c r="D6" s="150"/>
      <c r="E6" s="150"/>
      <c r="F6" s="150"/>
      <c r="G6" s="150"/>
      <c r="H6" s="150"/>
      <c r="I6" s="150"/>
      <c r="J6" s="150"/>
    </row>
    <row r="7" spans="1:10" s="1" customFormat="1" ht="9.75" customHeight="1" x14ac:dyDescent="0.25">
      <c r="A7" s="120" t="s">
        <v>149</v>
      </c>
      <c r="B7" s="120"/>
      <c r="C7" s="120"/>
      <c r="D7" s="120"/>
      <c r="E7" s="120"/>
      <c r="F7" s="120"/>
      <c r="G7" s="120"/>
      <c r="H7" s="120"/>
      <c r="I7" s="120"/>
      <c r="J7" s="120"/>
    </row>
    <row r="8" spans="1:10" ht="14.25" customHeight="1" x14ac:dyDescent="0.25">
      <c r="B8" s="6"/>
      <c r="C8" s="113"/>
      <c r="D8" s="6"/>
      <c r="E8" s="6"/>
      <c r="F8" s="6"/>
      <c r="G8" s="6"/>
      <c r="H8" s="8"/>
    </row>
    <row r="9" spans="1:10" ht="25.5" customHeight="1" x14ac:dyDescent="0.3">
      <c r="A9" s="125" t="s">
        <v>329</v>
      </c>
      <c r="B9" s="125"/>
      <c r="C9" s="125"/>
      <c r="D9" s="125"/>
      <c r="E9" s="125"/>
      <c r="F9" s="125"/>
      <c r="G9" s="125"/>
      <c r="H9" s="125"/>
      <c r="I9" s="125"/>
      <c r="J9" s="125"/>
    </row>
    <row r="10" spans="1:10" ht="21" customHeight="1" x14ac:dyDescent="0.25">
      <c r="A10" s="126" t="s">
        <v>297</v>
      </c>
      <c r="B10" s="126"/>
      <c r="C10" s="126"/>
      <c r="D10" s="126"/>
      <c r="E10" s="126"/>
      <c r="F10" s="126"/>
      <c r="G10" s="126"/>
      <c r="H10" s="126"/>
      <c r="I10" s="126"/>
      <c r="J10" s="126"/>
    </row>
    <row r="11" spans="1:10" ht="27" customHeight="1" x14ac:dyDescent="0.25">
      <c r="A11" s="127" t="s">
        <v>332</v>
      </c>
      <c r="B11" s="127"/>
      <c r="C11" s="127"/>
      <c r="D11" s="127"/>
      <c r="E11" s="127"/>
      <c r="F11" s="127"/>
      <c r="G11" s="127"/>
      <c r="H11" s="127"/>
      <c r="I11" s="127"/>
      <c r="J11" s="127"/>
    </row>
    <row r="12" spans="1:10" ht="24.75" customHeight="1" x14ac:dyDescent="0.45">
      <c r="A12" s="128" t="s">
        <v>150</v>
      </c>
      <c r="B12" s="128"/>
      <c r="C12" s="128"/>
      <c r="D12" s="128"/>
      <c r="E12" s="128"/>
      <c r="F12" s="128"/>
      <c r="G12" s="128"/>
      <c r="H12" s="128"/>
      <c r="I12" s="128"/>
      <c r="J12" s="128"/>
    </row>
    <row r="13" spans="1:10" s="9" customFormat="1" ht="18" customHeight="1" x14ac:dyDescent="0.3">
      <c r="A13" s="129" t="s">
        <v>151</v>
      </c>
      <c r="B13" s="129"/>
      <c r="C13" s="129"/>
      <c r="D13" s="129"/>
      <c r="E13" s="129"/>
      <c r="F13" s="129"/>
      <c r="G13" s="129"/>
      <c r="H13" s="129"/>
      <c r="I13" s="129"/>
      <c r="J13" s="129"/>
    </row>
    <row r="14" spans="1:10" s="10" customFormat="1" ht="16.5" customHeight="1" x14ac:dyDescent="0.25">
      <c r="A14" s="130" t="s">
        <v>330</v>
      </c>
      <c r="B14" s="130"/>
      <c r="C14" s="130"/>
      <c r="D14" s="130"/>
      <c r="E14" s="130"/>
      <c r="F14" s="130"/>
      <c r="G14" s="130"/>
      <c r="H14" s="130"/>
      <c r="I14" s="130"/>
      <c r="J14" s="130"/>
    </row>
    <row r="15" spans="1:10" s="10" customFormat="1" ht="27" customHeight="1" x14ac:dyDescent="0.3">
      <c r="A15" s="113"/>
      <c r="B15" s="114"/>
      <c r="C15" s="12"/>
      <c r="D15" s="114"/>
      <c r="E15" s="114"/>
      <c r="F15" s="114"/>
      <c r="G15" s="13"/>
      <c r="H15" s="13"/>
      <c r="I15" s="114"/>
      <c r="J15" s="114"/>
    </row>
    <row r="16" spans="1:10" s="15" customFormat="1" ht="30.75" customHeight="1" thickBot="1" x14ac:dyDescent="0.3">
      <c r="A16" s="131" t="s">
        <v>324</v>
      </c>
      <c r="B16" s="131"/>
      <c r="C16" s="131"/>
      <c r="D16" s="131"/>
      <c r="E16" s="14"/>
      <c r="G16" s="132" t="s">
        <v>158</v>
      </c>
      <c r="H16" s="132"/>
      <c r="I16" s="132"/>
      <c r="J16" s="132"/>
    </row>
    <row r="17" spans="1:21" s="17" customFormat="1" ht="15.75" customHeight="1" thickBot="1" x14ac:dyDescent="0.3">
      <c r="A17" s="133" t="s">
        <v>313</v>
      </c>
      <c r="B17" s="133"/>
      <c r="C17" s="133"/>
      <c r="D17" s="133"/>
      <c r="G17" s="29" t="s">
        <v>159</v>
      </c>
      <c r="H17" s="19" t="s">
        <v>0</v>
      </c>
      <c r="I17" s="20" t="s">
        <v>0</v>
      </c>
      <c r="J17" s="21" t="s">
        <v>1</v>
      </c>
    </row>
    <row r="18" spans="1:21" s="116" customFormat="1" ht="72" customHeight="1" thickBot="1" x14ac:dyDescent="0.3">
      <c r="A18" s="131" t="s">
        <v>153</v>
      </c>
      <c r="B18" s="131"/>
      <c r="C18" s="79"/>
      <c r="D18" s="10"/>
      <c r="G18" s="134" t="s">
        <v>305</v>
      </c>
      <c r="H18" s="134"/>
      <c r="I18" s="134"/>
      <c r="J18" s="134"/>
      <c r="N18" s="116" t="s">
        <v>298</v>
      </c>
      <c r="U18" s="116" t="s">
        <v>299</v>
      </c>
    </row>
    <row r="19" spans="1:21" s="116" customFormat="1" ht="12.75" customHeight="1" thickBot="1" x14ac:dyDescent="0.3">
      <c r="A19" s="79" t="s">
        <v>152</v>
      </c>
      <c r="C19" s="23"/>
      <c r="D19" s="24"/>
      <c r="E19" s="25"/>
      <c r="F19" s="25"/>
      <c r="G19" s="124"/>
      <c r="H19" s="124"/>
      <c r="I19" s="124"/>
      <c r="J19" s="124"/>
    </row>
    <row r="20" spans="1:21" s="17" customFormat="1" ht="15.75" customHeight="1" thickBot="1" x14ac:dyDescent="0.3">
      <c r="A20" s="136" t="s">
        <v>154</v>
      </c>
      <c r="B20" s="136"/>
      <c r="C20" s="136"/>
      <c r="G20" s="17" t="s">
        <v>162</v>
      </c>
      <c r="I20" s="26" t="s">
        <v>306</v>
      </c>
    </row>
    <row r="21" spans="1:21" s="17" customFormat="1" ht="12.75" customHeight="1" x14ac:dyDescent="0.25">
      <c r="A21" s="137" t="s">
        <v>155</v>
      </c>
      <c r="B21" s="137"/>
      <c r="C21" s="28"/>
      <c r="F21" s="27"/>
      <c r="G21" s="18" t="s">
        <v>163</v>
      </c>
    </row>
    <row r="22" spans="1:21" s="17" customFormat="1" ht="38.25" customHeight="1" thickBot="1" x14ac:dyDescent="0.3">
      <c r="A22" s="138" t="s">
        <v>296</v>
      </c>
      <c r="B22" s="138"/>
      <c r="C22" s="138"/>
      <c r="D22" s="115"/>
      <c r="E22" s="16"/>
      <c r="G22" s="136" t="s">
        <v>160</v>
      </c>
      <c r="H22" s="136"/>
      <c r="I22" s="136"/>
      <c r="J22" s="136"/>
    </row>
    <row r="23" spans="1:21" s="27" customFormat="1" ht="15.75" customHeight="1" thickBot="1" x14ac:dyDescent="0.3">
      <c r="A23" s="123" t="s">
        <v>156</v>
      </c>
      <c r="B23" s="123"/>
      <c r="C23" s="28"/>
      <c r="D23" s="118" t="s">
        <v>334</v>
      </c>
      <c r="E23" s="18"/>
      <c r="H23" s="30" t="s">
        <v>2</v>
      </c>
      <c r="I23" s="31" t="s">
        <v>3</v>
      </c>
      <c r="J23" s="32" t="s">
        <v>4</v>
      </c>
    </row>
    <row r="24" spans="1:21" s="27" customFormat="1" ht="16.5" customHeight="1" thickBot="1" x14ac:dyDescent="0.3">
      <c r="A24" s="136" t="s">
        <v>157</v>
      </c>
      <c r="B24" s="136"/>
      <c r="C24" s="136"/>
      <c r="E24" s="26" t="s">
        <v>2</v>
      </c>
      <c r="G24" s="139" t="s">
        <v>161</v>
      </c>
      <c r="H24" s="139"/>
      <c r="I24" s="139"/>
      <c r="J24" s="139"/>
    </row>
    <row r="25" spans="1:21" s="27" customFormat="1" ht="12.75" customHeight="1" x14ac:dyDescent="0.25">
      <c r="A25" s="79"/>
      <c r="B25" s="18"/>
      <c r="C25" s="33"/>
      <c r="E25" s="34"/>
      <c r="F25" s="17"/>
      <c r="G25" s="17"/>
    </row>
    <row r="26" spans="1:21" s="1" customFormat="1" ht="35.25" customHeight="1" x14ac:dyDescent="0.25">
      <c r="A26" s="64" t="s">
        <v>164</v>
      </c>
      <c r="B26" s="117" t="s">
        <v>165</v>
      </c>
      <c r="C26" s="117"/>
      <c r="D26" s="140" t="s">
        <v>166</v>
      </c>
      <c r="E26" s="141"/>
      <c r="F26" s="142" t="s">
        <v>168</v>
      </c>
      <c r="G26" s="142" t="s">
        <v>169</v>
      </c>
      <c r="H26" s="143"/>
      <c r="I26" s="143"/>
      <c r="J26" s="143"/>
    </row>
    <row r="27" spans="1:21" s="10" customFormat="1" ht="67.5" customHeight="1" x14ac:dyDescent="0.25">
      <c r="A27" s="64"/>
      <c r="B27" s="117" t="s">
        <v>142</v>
      </c>
      <c r="C27" s="36" t="s">
        <v>70</v>
      </c>
      <c r="D27" s="117" t="s">
        <v>5</v>
      </c>
      <c r="E27" s="117" t="s">
        <v>167</v>
      </c>
      <c r="F27" s="143"/>
      <c r="G27" s="117" t="s">
        <v>6</v>
      </c>
      <c r="H27" s="117" t="s">
        <v>7</v>
      </c>
      <c r="I27" s="117" t="s">
        <v>8</v>
      </c>
      <c r="J27" s="117" t="s">
        <v>9</v>
      </c>
    </row>
    <row r="28" spans="1:21" s="40" customFormat="1" ht="21.75" customHeight="1" x14ac:dyDescent="0.25">
      <c r="A28" s="37" t="s">
        <v>10</v>
      </c>
      <c r="B28" s="117" t="s">
        <v>11</v>
      </c>
      <c r="C28" s="36" t="s">
        <v>12</v>
      </c>
      <c r="D28" s="38" t="s">
        <v>2</v>
      </c>
      <c r="E28" s="38" t="s">
        <v>13</v>
      </c>
      <c r="F28" s="38" t="s">
        <v>71</v>
      </c>
      <c r="G28" s="39">
        <v>4</v>
      </c>
      <c r="H28" s="39">
        <v>5</v>
      </c>
      <c r="I28" s="39">
        <v>6</v>
      </c>
      <c r="J28" s="39">
        <v>7</v>
      </c>
    </row>
    <row r="29" spans="1:21" s="115" customFormat="1" ht="24.75" customHeight="1" x14ac:dyDescent="0.25">
      <c r="A29" s="37">
        <v>1100000</v>
      </c>
      <c r="B29" s="41" t="s">
        <v>170</v>
      </c>
      <c r="C29" s="42" t="s">
        <v>14</v>
      </c>
      <c r="D29" s="84">
        <f t="shared" ref="D29:J29" si="0">D30+D39+D75+D84+D89+D112+D126</f>
        <v>0</v>
      </c>
      <c r="E29" s="84">
        <f t="shared" si="0"/>
        <v>0</v>
      </c>
      <c r="F29" s="84">
        <f t="shared" si="0"/>
        <v>617731.20000000007</v>
      </c>
      <c r="G29" s="84">
        <f t="shared" si="0"/>
        <v>113386.5</v>
      </c>
      <c r="H29" s="84">
        <f t="shared" si="0"/>
        <v>264641.3</v>
      </c>
      <c r="I29" s="84">
        <f t="shared" si="0"/>
        <v>419818</v>
      </c>
      <c r="J29" s="84">
        <f t="shared" si="0"/>
        <v>617731.20000000007</v>
      </c>
    </row>
    <row r="30" spans="1:21" s="10" customFormat="1" ht="71.25" x14ac:dyDescent="0.25">
      <c r="A30" s="37">
        <v>1110000</v>
      </c>
      <c r="B30" s="45" t="s">
        <v>171</v>
      </c>
      <c r="C30" s="42" t="s">
        <v>14</v>
      </c>
      <c r="D30" s="84">
        <f t="shared" ref="D30:J30" si="1">D31</f>
        <v>0</v>
      </c>
      <c r="E30" s="84">
        <f t="shared" si="1"/>
        <v>0</v>
      </c>
      <c r="F30" s="84">
        <f t="shared" si="1"/>
        <v>527166.30000000005</v>
      </c>
      <c r="G30" s="84">
        <f t="shared" si="1"/>
        <v>91025.7</v>
      </c>
      <c r="H30" s="84">
        <f t="shared" si="1"/>
        <v>220443.9</v>
      </c>
      <c r="I30" s="84">
        <f t="shared" si="1"/>
        <v>354608.8</v>
      </c>
      <c r="J30" s="84">
        <f t="shared" si="1"/>
        <v>527166.30000000005</v>
      </c>
    </row>
    <row r="31" spans="1:21" s="10" customFormat="1" ht="19.5" customHeight="1" x14ac:dyDescent="0.25">
      <c r="A31" s="37">
        <v>1110000</v>
      </c>
      <c r="B31" s="46" t="s">
        <v>144</v>
      </c>
      <c r="C31" s="42" t="s">
        <v>14</v>
      </c>
      <c r="D31" s="84">
        <f>D32+D33+D34+D35+D36+D37+D38</f>
        <v>0</v>
      </c>
      <c r="E31" s="84">
        <f t="shared" ref="E31:J31" si="2">E32+E33+E34+E35+E36+E37+E38</f>
        <v>0</v>
      </c>
      <c r="F31" s="84">
        <f t="shared" si="2"/>
        <v>527166.30000000005</v>
      </c>
      <c r="G31" s="84">
        <f>G32+G33+G34+G35+G36+G37+G38</f>
        <v>91025.7</v>
      </c>
      <c r="H31" s="84">
        <f t="shared" si="2"/>
        <v>220443.9</v>
      </c>
      <c r="I31" s="84">
        <f t="shared" si="2"/>
        <v>354608.8</v>
      </c>
      <c r="J31" s="84">
        <f t="shared" si="2"/>
        <v>527166.30000000005</v>
      </c>
    </row>
    <row r="32" spans="1:21" s="10" customFormat="1" ht="17.25" customHeight="1" x14ac:dyDescent="0.25">
      <c r="A32" s="37">
        <v>1111000</v>
      </c>
      <c r="B32" s="47" t="s">
        <v>172</v>
      </c>
      <c r="C32" s="48" t="s">
        <v>72</v>
      </c>
      <c r="D32" s="49"/>
      <c r="E32" s="49"/>
      <c r="F32" s="49">
        <v>469799</v>
      </c>
      <c r="G32" s="49">
        <v>78299.8</v>
      </c>
      <c r="H32" s="49">
        <v>195749.6</v>
      </c>
      <c r="I32" s="49">
        <v>313199.3</v>
      </c>
      <c r="J32" s="49">
        <f>+F32</f>
        <v>469799</v>
      </c>
      <c r="K32" s="50"/>
    </row>
    <row r="33" spans="1:11" s="10" customFormat="1" ht="26.25" customHeight="1" x14ac:dyDescent="0.25">
      <c r="A33" s="37">
        <v>1112000</v>
      </c>
      <c r="B33" s="47" t="s">
        <v>173</v>
      </c>
      <c r="C33" s="48" t="s">
        <v>73</v>
      </c>
      <c r="D33" s="49"/>
      <c r="E33" s="49"/>
      <c r="F33" s="49">
        <v>47873.4</v>
      </c>
      <c r="G33" s="49">
        <v>7978.9</v>
      </c>
      <c r="H33" s="49">
        <v>19947.3</v>
      </c>
      <c r="I33" s="49">
        <v>31915.599999999999</v>
      </c>
      <c r="J33" s="49">
        <f>+F33</f>
        <v>47873.4</v>
      </c>
      <c r="K33" s="50"/>
    </row>
    <row r="34" spans="1:11" s="10" customFormat="1" ht="29.25" customHeight="1" x14ac:dyDescent="0.25">
      <c r="A34" s="37">
        <v>1113000</v>
      </c>
      <c r="B34" s="47" t="s">
        <v>174</v>
      </c>
      <c r="C34" s="48" t="s">
        <v>15</v>
      </c>
      <c r="D34" s="49"/>
      <c r="E34" s="49"/>
      <c r="F34" s="49">
        <v>9493.9</v>
      </c>
      <c r="G34" s="49">
        <v>4747</v>
      </c>
      <c r="H34" s="49">
        <v>4747</v>
      </c>
      <c r="I34" s="49">
        <v>9493.9</v>
      </c>
      <c r="J34" s="49">
        <f>+F34</f>
        <v>9493.9</v>
      </c>
      <c r="K34" s="50"/>
    </row>
    <row r="35" spans="1:11" s="10" customFormat="1" ht="24.75" hidden="1" customHeight="1" x14ac:dyDescent="0.25">
      <c r="A35" s="37">
        <v>1114000</v>
      </c>
      <c r="B35" s="47" t="s">
        <v>74</v>
      </c>
      <c r="C35" s="48" t="s">
        <v>75</v>
      </c>
      <c r="D35" s="51"/>
      <c r="E35" s="51"/>
      <c r="F35" s="51"/>
      <c r="G35" s="51"/>
      <c r="H35" s="51"/>
      <c r="I35" s="51"/>
      <c r="J35" s="51"/>
      <c r="K35" s="50"/>
    </row>
    <row r="36" spans="1:11" s="10" customFormat="1" ht="17.25" hidden="1" customHeight="1" x14ac:dyDescent="0.25">
      <c r="A36" s="37">
        <v>1115000</v>
      </c>
      <c r="B36" s="47" t="s">
        <v>76</v>
      </c>
      <c r="C36" s="48" t="s">
        <v>16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1116000</v>
      </c>
      <c r="B37" s="47" t="s">
        <v>77</v>
      </c>
      <c r="C37" s="48" t="s">
        <v>78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4.25" hidden="1" customHeight="1" x14ac:dyDescent="0.25">
      <c r="A38" s="37">
        <v>1117000</v>
      </c>
      <c r="B38" s="47" t="s">
        <v>79</v>
      </c>
      <c r="C38" s="48" t="s">
        <v>17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33" x14ac:dyDescent="0.25">
      <c r="A39" s="37">
        <v>1120000</v>
      </c>
      <c r="B39" s="52" t="s">
        <v>175</v>
      </c>
      <c r="C39" s="42" t="s">
        <v>14</v>
      </c>
      <c r="D39" s="84">
        <f t="shared" ref="D39:J39" si="3">D40+D48+D52+D61+D63+D66</f>
        <v>0</v>
      </c>
      <c r="E39" s="84">
        <f t="shared" si="3"/>
        <v>0</v>
      </c>
      <c r="F39" s="84">
        <f t="shared" si="3"/>
        <v>86674</v>
      </c>
      <c r="G39" s="84">
        <f t="shared" si="3"/>
        <v>21569.200000000001</v>
      </c>
      <c r="H39" s="84">
        <f t="shared" si="3"/>
        <v>42424.4</v>
      </c>
      <c r="I39" s="84">
        <f t="shared" si="3"/>
        <v>62466.3</v>
      </c>
      <c r="J39" s="84">
        <f t="shared" si="3"/>
        <v>86674</v>
      </c>
      <c r="K39" s="50"/>
    </row>
    <row r="40" spans="1:11" s="10" customFormat="1" ht="18" customHeight="1" x14ac:dyDescent="0.25">
      <c r="A40" s="37">
        <v>1121000</v>
      </c>
      <c r="B40" s="53" t="s">
        <v>18</v>
      </c>
      <c r="C40" s="54" t="s">
        <v>14</v>
      </c>
      <c r="D40" s="84">
        <f t="shared" ref="D40:J40" si="4">D41+D42+D43+D44+D45+D46+D47</f>
        <v>0</v>
      </c>
      <c r="E40" s="84">
        <f t="shared" si="4"/>
        <v>0</v>
      </c>
      <c r="F40" s="84">
        <f t="shared" si="4"/>
        <v>84324</v>
      </c>
      <c r="G40" s="84">
        <f t="shared" si="4"/>
        <v>21334.2</v>
      </c>
      <c r="H40" s="84">
        <f t="shared" si="4"/>
        <v>41601.9</v>
      </c>
      <c r="I40" s="84">
        <f t="shared" si="4"/>
        <v>61056.3</v>
      </c>
      <c r="J40" s="84">
        <f t="shared" si="4"/>
        <v>84324</v>
      </c>
      <c r="K40" s="50"/>
    </row>
    <row r="41" spans="1:11" s="10" customFormat="1" ht="27" hidden="1" x14ac:dyDescent="0.25">
      <c r="A41" s="37">
        <v>1121100</v>
      </c>
      <c r="B41" s="47" t="s">
        <v>180</v>
      </c>
      <c r="C41" s="48" t="s">
        <v>80</v>
      </c>
      <c r="D41" s="51"/>
      <c r="E41" s="51"/>
      <c r="F41" s="51"/>
      <c r="G41" s="51"/>
      <c r="H41" s="51"/>
      <c r="I41" s="51"/>
      <c r="J41" s="51"/>
      <c r="K41" s="50"/>
    </row>
    <row r="42" spans="1:11" s="10" customFormat="1" ht="24.75" customHeight="1" x14ac:dyDescent="0.25">
      <c r="A42" s="37">
        <v>1121200</v>
      </c>
      <c r="B42" s="55" t="s">
        <v>176</v>
      </c>
      <c r="C42" s="48" t="s">
        <v>19</v>
      </c>
      <c r="D42" s="49"/>
      <c r="E42" s="51"/>
      <c r="F42" s="49">
        <v>13058.8</v>
      </c>
      <c r="G42" s="51">
        <v>3517.9</v>
      </c>
      <c r="H42" s="51">
        <v>5969.2</v>
      </c>
      <c r="I42" s="51">
        <v>7607.4</v>
      </c>
      <c r="J42" s="51">
        <f>+F42</f>
        <v>13058.8</v>
      </c>
      <c r="K42" s="50"/>
    </row>
    <row r="43" spans="1:11" s="10" customFormat="1" ht="24.75" customHeight="1" x14ac:dyDescent="0.25">
      <c r="A43" s="37">
        <v>1121300</v>
      </c>
      <c r="B43" s="47" t="s">
        <v>177</v>
      </c>
      <c r="C43" s="48" t="s">
        <v>20</v>
      </c>
      <c r="D43" s="49"/>
      <c r="E43" s="51"/>
      <c r="F43" s="49">
        <v>702.5</v>
      </c>
      <c r="G43" s="51">
        <v>175.6</v>
      </c>
      <c r="H43" s="51">
        <v>351.3</v>
      </c>
      <c r="I43" s="51">
        <v>526.9</v>
      </c>
      <c r="J43" s="51">
        <f>+F43</f>
        <v>702.5</v>
      </c>
      <c r="K43" s="50"/>
    </row>
    <row r="44" spans="1:11" s="10" customFormat="1" ht="24.75" customHeight="1" x14ac:dyDescent="0.25">
      <c r="A44" s="37">
        <v>1121400</v>
      </c>
      <c r="B44" s="47" t="s">
        <v>178</v>
      </c>
      <c r="C44" s="48" t="s">
        <v>21</v>
      </c>
      <c r="D44" s="49"/>
      <c r="E44" s="49"/>
      <c r="F44" s="49">
        <v>70562.7</v>
      </c>
      <c r="G44" s="49">
        <v>17640.7</v>
      </c>
      <c r="H44" s="49">
        <v>35281.4</v>
      </c>
      <c r="I44" s="49">
        <v>52922</v>
      </c>
      <c r="J44" s="49">
        <f>+F44</f>
        <v>70562.7</v>
      </c>
      <c r="K44" s="50"/>
    </row>
    <row r="45" spans="1:11" s="10" customFormat="1" ht="24.75" customHeight="1" x14ac:dyDescent="0.25">
      <c r="A45" s="37">
        <v>1121500</v>
      </c>
      <c r="B45" s="47" t="s">
        <v>179</v>
      </c>
      <c r="C45" s="48" t="s">
        <v>22</v>
      </c>
      <c r="D45" s="51"/>
      <c r="E45" s="51"/>
      <c r="F45" s="51"/>
      <c r="G45" s="51"/>
      <c r="H45" s="51"/>
      <c r="I45" s="51"/>
      <c r="J45" s="51">
        <f>+F45</f>
        <v>0</v>
      </c>
      <c r="K45" s="50"/>
    </row>
    <row r="46" spans="1:11" s="10" customFormat="1" ht="24.75" hidden="1" customHeight="1" x14ac:dyDescent="0.25">
      <c r="A46" s="37">
        <v>1121600</v>
      </c>
      <c r="B46" s="47" t="s">
        <v>81</v>
      </c>
      <c r="C46" s="48" t="s">
        <v>23</v>
      </c>
      <c r="D46" s="51"/>
      <c r="E46" s="51"/>
      <c r="F46" s="51"/>
      <c r="G46" s="51"/>
      <c r="H46" s="51"/>
      <c r="I46" s="51"/>
      <c r="J46" s="51"/>
      <c r="K46" s="50"/>
    </row>
    <row r="47" spans="1:11" s="10" customFormat="1" ht="24.75" hidden="1" customHeight="1" x14ac:dyDescent="0.25">
      <c r="A47" s="37">
        <v>1121700</v>
      </c>
      <c r="B47" s="47" t="s">
        <v>82</v>
      </c>
      <c r="C47" s="48" t="s">
        <v>83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30" customHeight="1" x14ac:dyDescent="0.25">
      <c r="A48" s="37">
        <v>1122000</v>
      </c>
      <c r="B48" s="53" t="s">
        <v>181</v>
      </c>
      <c r="C48" s="42" t="s">
        <v>14</v>
      </c>
      <c r="D48" s="43">
        <f>D49+D50+D51</f>
        <v>0</v>
      </c>
      <c r="E48" s="43">
        <f t="shared" ref="E48:J48" si="5">E49+E50+E51</f>
        <v>0</v>
      </c>
      <c r="F48" s="84">
        <f>F49+F50+F51</f>
        <v>0</v>
      </c>
      <c r="G48" s="84">
        <f t="shared" si="5"/>
        <v>0</v>
      </c>
      <c r="H48" s="84">
        <f t="shared" si="5"/>
        <v>0</v>
      </c>
      <c r="I48" s="84">
        <f t="shared" si="5"/>
        <v>0</v>
      </c>
      <c r="J48" s="84">
        <f t="shared" si="5"/>
        <v>0</v>
      </c>
      <c r="K48" s="50"/>
    </row>
    <row r="49" spans="1:11" s="10" customFormat="1" ht="24.75" customHeight="1" x14ac:dyDescent="0.25">
      <c r="A49" s="37">
        <v>1122100</v>
      </c>
      <c r="B49" s="47" t="s">
        <v>182</v>
      </c>
      <c r="C49" s="48" t="s">
        <v>24</v>
      </c>
      <c r="D49" s="49"/>
      <c r="E49" s="49"/>
      <c r="F49" s="49"/>
      <c r="G49" s="49"/>
      <c r="H49" s="49"/>
      <c r="I49" s="49"/>
      <c r="J49" s="49">
        <f>+F49</f>
        <v>0</v>
      </c>
      <c r="K49" s="50"/>
    </row>
    <row r="50" spans="1:11" s="10" customFormat="1" ht="24.75" customHeight="1" x14ac:dyDescent="0.25">
      <c r="A50" s="37">
        <v>1122200</v>
      </c>
      <c r="B50" s="47" t="s">
        <v>183</v>
      </c>
      <c r="C50" s="48" t="s">
        <v>25</v>
      </c>
      <c r="D50" s="51"/>
      <c r="E50" s="51"/>
      <c r="F50" s="51"/>
      <c r="G50" s="51"/>
      <c r="H50" s="51"/>
      <c r="I50" s="51"/>
      <c r="J50" s="51">
        <f t="shared" ref="J50:J51" si="6">+F50</f>
        <v>0</v>
      </c>
      <c r="K50" s="50"/>
    </row>
    <row r="51" spans="1:11" s="10" customFormat="1" ht="24.75" customHeight="1" x14ac:dyDescent="0.25">
      <c r="A51" s="37">
        <v>1122300</v>
      </c>
      <c r="B51" s="47" t="s">
        <v>182</v>
      </c>
      <c r="C51" s="48" t="s">
        <v>26</v>
      </c>
      <c r="D51" s="51"/>
      <c r="E51" s="51"/>
      <c r="F51" s="51">
        <f t="shared" ref="F51" si="7">+D51+E51</f>
        <v>0</v>
      </c>
      <c r="G51" s="51"/>
      <c r="H51" s="51"/>
      <c r="I51" s="51"/>
      <c r="J51" s="51">
        <f t="shared" si="6"/>
        <v>0</v>
      </c>
      <c r="K51" s="50"/>
    </row>
    <row r="52" spans="1:11" s="10" customFormat="1" ht="33" x14ac:dyDescent="0.25">
      <c r="A52" s="37">
        <v>1123000</v>
      </c>
      <c r="B52" s="53" t="s">
        <v>184</v>
      </c>
      <c r="C52" s="42" t="s">
        <v>14</v>
      </c>
      <c r="D52" s="84">
        <f>D53+D54+D55+D56+D57+D58+D59+D60</f>
        <v>0</v>
      </c>
      <c r="E52" s="84">
        <f t="shared" ref="E52:J52" si="8">E53+E54+E55+E56+E57+E58+E59+E60</f>
        <v>0</v>
      </c>
      <c r="F52" s="84">
        <f>F53+F54+F55+F56+F57+F58+F59+F60</f>
        <v>2250</v>
      </c>
      <c r="G52" s="84">
        <f t="shared" si="8"/>
        <v>225</v>
      </c>
      <c r="H52" s="84">
        <f t="shared" si="8"/>
        <v>787.5</v>
      </c>
      <c r="I52" s="84">
        <f t="shared" si="8"/>
        <v>1350</v>
      </c>
      <c r="J52" s="84">
        <f t="shared" si="8"/>
        <v>2250</v>
      </c>
      <c r="K52" s="50"/>
    </row>
    <row r="53" spans="1:11" s="10" customFormat="1" ht="24.75" customHeight="1" x14ac:dyDescent="0.25">
      <c r="A53" s="37">
        <v>1123100</v>
      </c>
      <c r="B53" s="47" t="s">
        <v>185</v>
      </c>
      <c r="C53" s="48" t="s">
        <v>27</v>
      </c>
      <c r="D53" s="49"/>
      <c r="E53" s="51"/>
      <c r="F53" s="49">
        <v>1500</v>
      </c>
      <c r="G53" s="51">
        <v>150</v>
      </c>
      <c r="H53" s="51">
        <v>525</v>
      </c>
      <c r="I53" s="51">
        <v>900</v>
      </c>
      <c r="J53" s="49">
        <f>+F53</f>
        <v>1500</v>
      </c>
      <c r="K53" s="50"/>
    </row>
    <row r="54" spans="1:11" s="10" customFormat="1" ht="24.75" customHeight="1" x14ac:dyDescent="0.25">
      <c r="A54" s="37">
        <v>1123200</v>
      </c>
      <c r="B54" s="47" t="s">
        <v>186</v>
      </c>
      <c r="C54" s="48" t="s">
        <v>28</v>
      </c>
      <c r="D54" s="51"/>
      <c r="E54" s="51"/>
      <c r="F54" s="51"/>
      <c r="G54" s="51"/>
      <c r="H54" s="51"/>
      <c r="I54" s="51"/>
      <c r="J54" s="51">
        <f>+F54</f>
        <v>0</v>
      </c>
      <c r="K54" s="50"/>
    </row>
    <row r="55" spans="1:11" s="10" customFormat="1" ht="24.75" hidden="1" customHeight="1" x14ac:dyDescent="0.25">
      <c r="A55" s="37">
        <v>1123300</v>
      </c>
      <c r="B55" s="47" t="s">
        <v>187</v>
      </c>
      <c r="C55" s="48" t="s">
        <v>84</v>
      </c>
      <c r="D55" s="51"/>
      <c r="E55" s="51"/>
      <c r="F55" s="51"/>
      <c r="G55" s="51"/>
      <c r="H55" s="51"/>
      <c r="I55" s="51"/>
      <c r="J55" s="51">
        <f t="shared" ref="J55:J60" si="9">+F55</f>
        <v>0</v>
      </c>
      <c r="K55" s="50"/>
    </row>
    <row r="56" spans="1:11" s="10" customFormat="1" ht="24.75" customHeight="1" x14ac:dyDescent="0.25">
      <c r="A56" s="37">
        <v>1123400</v>
      </c>
      <c r="B56" s="47" t="s">
        <v>188</v>
      </c>
      <c r="C56" s="48" t="s">
        <v>29</v>
      </c>
      <c r="D56" s="51"/>
      <c r="E56" s="51"/>
      <c r="F56" s="51"/>
      <c r="G56" s="51"/>
      <c r="H56" s="51"/>
      <c r="I56" s="51"/>
      <c r="J56" s="51">
        <f t="shared" si="9"/>
        <v>0</v>
      </c>
      <c r="K56" s="50"/>
    </row>
    <row r="57" spans="1:11" s="10" customFormat="1" ht="24.75" customHeight="1" x14ac:dyDescent="0.25">
      <c r="A57" s="37">
        <v>1123500</v>
      </c>
      <c r="B57" s="56" t="s">
        <v>189</v>
      </c>
      <c r="C57" s="57">
        <v>423500</v>
      </c>
      <c r="D57" s="51"/>
      <c r="E57" s="51"/>
      <c r="F57" s="49">
        <v>750</v>
      </c>
      <c r="G57" s="51">
        <v>75</v>
      </c>
      <c r="H57" s="51">
        <v>262.5</v>
      </c>
      <c r="I57" s="51">
        <v>450</v>
      </c>
      <c r="J57" s="51">
        <f t="shared" si="9"/>
        <v>750</v>
      </c>
      <c r="K57" s="50"/>
    </row>
    <row r="58" spans="1:11" s="10" customFormat="1" ht="24.75" hidden="1" customHeight="1" x14ac:dyDescent="0.25">
      <c r="A58" s="37">
        <v>1123600</v>
      </c>
      <c r="B58" s="47" t="s">
        <v>190</v>
      </c>
      <c r="C58" s="48" t="s">
        <v>30</v>
      </c>
      <c r="D58" s="51"/>
      <c r="E58" s="51"/>
      <c r="F58" s="51"/>
      <c r="G58" s="51"/>
      <c r="H58" s="51"/>
      <c r="I58" s="51"/>
      <c r="J58" s="51">
        <f t="shared" si="9"/>
        <v>0</v>
      </c>
      <c r="K58" s="50"/>
    </row>
    <row r="59" spans="1:11" s="10" customFormat="1" ht="24.75" customHeight="1" x14ac:dyDescent="0.25">
      <c r="A59" s="37">
        <v>1123700</v>
      </c>
      <c r="B59" s="47" t="s">
        <v>191</v>
      </c>
      <c r="C59" s="48" t="s">
        <v>31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5.5" customHeight="1" x14ac:dyDescent="0.25">
      <c r="A60" s="37">
        <v>1123800</v>
      </c>
      <c r="B60" s="47" t="s">
        <v>192</v>
      </c>
      <c r="C60" s="48" t="s">
        <v>32</v>
      </c>
      <c r="D60" s="51"/>
      <c r="E60" s="51"/>
      <c r="F60" s="51"/>
      <c r="G60" s="51"/>
      <c r="H60" s="51"/>
      <c r="I60" s="49"/>
      <c r="J60" s="51">
        <f t="shared" si="9"/>
        <v>0</v>
      </c>
      <c r="K60" s="50"/>
    </row>
    <row r="61" spans="1:11" s="10" customFormat="1" ht="31.5" customHeight="1" x14ac:dyDescent="0.25">
      <c r="A61" s="37">
        <v>1124000</v>
      </c>
      <c r="B61" s="53" t="s">
        <v>193</v>
      </c>
      <c r="C61" s="42" t="s">
        <v>14</v>
      </c>
      <c r="D61" s="84">
        <f>D62</f>
        <v>0</v>
      </c>
      <c r="E61" s="43">
        <f t="shared" ref="E61:J61" si="10">E62</f>
        <v>0</v>
      </c>
      <c r="F61" s="84">
        <f t="shared" si="10"/>
        <v>100</v>
      </c>
      <c r="G61" s="84">
        <f t="shared" si="10"/>
        <v>10</v>
      </c>
      <c r="H61" s="84">
        <f t="shared" si="10"/>
        <v>35</v>
      </c>
      <c r="I61" s="84">
        <f t="shared" si="10"/>
        <v>60</v>
      </c>
      <c r="J61" s="84">
        <f t="shared" si="10"/>
        <v>100</v>
      </c>
      <c r="K61" s="50"/>
    </row>
    <row r="62" spans="1:11" s="10" customFormat="1" ht="27" customHeight="1" x14ac:dyDescent="0.25">
      <c r="A62" s="37">
        <v>1124100</v>
      </c>
      <c r="B62" s="47" t="s">
        <v>194</v>
      </c>
      <c r="C62" s="48" t="s">
        <v>85</v>
      </c>
      <c r="D62" s="49"/>
      <c r="E62" s="51"/>
      <c r="F62" s="49">
        <v>100</v>
      </c>
      <c r="G62" s="51">
        <v>10</v>
      </c>
      <c r="H62" s="51">
        <v>35</v>
      </c>
      <c r="I62" s="51">
        <v>60</v>
      </c>
      <c r="J62" s="51">
        <f>+F62</f>
        <v>100</v>
      </c>
      <c r="K62" s="50"/>
    </row>
    <row r="63" spans="1:11" s="10" customFormat="1" ht="33" x14ac:dyDescent="0.25">
      <c r="A63" s="37">
        <v>1125000</v>
      </c>
      <c r="B63" s="53" t="s">
        <v>33</v>
      </c>
      <c r="C63" s="42" t="s">
        <v>14</v>
      </c>
      <c r="D63" s="43">
        <f>D64+D65</f>
        <v>0</v>
      </c>
      <c r="E63" s="43">
        <f t="shared" ref="E63:J63" si="11">E64+E65</f>
        <v>0</v>
      </c>
      <c r="F63" s="84">
        <f>F64+F65</f>
        <v>0</v>
      </c>
      <c r="G63" s="84">
        <f t="shared" si="11"/>
        <v>0</v>
      </c>
      <c r="H63" s="84">
        <f t="shared" si="11"/>
        <v>0</v>
      </c>
      <c r="I63" s="84">
        <f t="shared" si="11"/>
        <v>0</v>
      </c>
      <c r="J63" s="84">
        <f t="shared" si="11"/>
        <v>0</v>
      </c>
      <c r="K63" s="50"/>
    </row>
    <row r="64" spans="1:11" s="10" customFormat="1" ht="27" customHeight="1" x14ac:dyDescent="0.25">
      <c r="A64" s="37">
        <v>1125100</v>
      </c>
      <c r="B64" s="47" t="s">
        <v>195</v>
      </c>
      <c r="C64" s="48" t="s">
        <v>34</v>
      </c>
      <c r="D64" s="51"/>
      <c r="E64" s="51"/>
      <c r="F64" s="51"/>
      <c r="G64" s="51"/>
      <c r="H64" s="51"/>
      <c r="I64" s="51"/>
      <c r="J64" s="51">
        <f>+F64</f>
        <v>0</v>
      </c>
      <c r="K64" s="50"/>
    </row>
    <row r="65" spans="1:11" s="10" customFormat="1" ht="28.5" customHeight="1" x14ac:dyDescent="0.25">
      <c r="A65" s="37">
        <v>1125200</v>
      </c>
      <c r="B65" s="47" t="s">
        <v>196</v>
      </c>
      <c r="C65" s="48" t="s">
        <v>35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4.75" customHeight="1" x14ac:dyDescent="0.25">
      <c r="A66" s="37">
        <v>1126000</v>
      </c>
      <c r="B66" s="53" t="s">
        <v>197</v>
      </c>
      <c r="C66" s="42" t="s">
        <v>14</v>
      </c>
      <c r="D66" s="43">
        <f>D67+D68+D69+D70+D71+D72+D73+D74</f>
        <v>0</v>
      </c>
      <c r="E66" s="43">
        <f t="shared" ref="E66:J66" si="12">E67+E68+E69+E70+E71+E72+E73+E74</f>
        <v>0</v>
      </c>
      <c r="F66" s="84">
        <f t="shared" si="12"/>
        <v>0</v>
      </c>
      <c r="G66" s="84">
        <f t="shared" si="12"/>
        <v>0</v>
      </c>
      <c r="H66" s="84">
        <f t="shared" si="12"/>
        <v>0</v>
      </c>
      <c r="I66" s="84">
        <f t="shared" si="12"/>
        <v>0</v>
      </c>
      <c r="J66" s="84">
        <f t="shared" si="12"/>
        <v>0</v>
      </c>
      <c r="K66" s="50"/>
    </row>
    <row r="67" spans="1:11" s="10" customFormat="1" ht="14.25" customHeight="1" x14ac:dyDescent="0.25">
      <c r="A67" s="37">
        <v>1126100</v>
      </c>
      <c r="B67" s="47" t="s">
        <v>198</v>
      </c>
      <c r="C67" s="48" t="s">
        <v>36</v>
      </c>
      <c r="D67" s="51"/>
      <c r="E67" s="51"/>
      <c r="F67" s="51"/>
      <c r="G67" s="51"/>
      <c r="H67" s="51"/>
      <c r="I67" s="51"/>
      <c r="J67" s="51">
        <f>+F67</f>
        <v>0</v>
      </c>
      <c r="K67" s="50"/>
    </row>
    <row r="68" spans="1:11" s="10" customFormat="1" ht="14.25" hidden="1" customHeight="1" x14ac:dyDescent="0.25">
      <c r="A68" s="37">
        <v>1126200</v>
      </c>
      <c r="B68" s="47" t="s">
        <v>199</v>
      </c>
      <c r="C68" s="48" t="s">
        <v>37</v>
      </c>
      <c r="D68" s="51"/>
      <c r="E68" s="51"/>
      <c r="F68" s="51"/>
      <c r="G68" s="51"/>
      <c r="H68" s="51"/>
      <c r="I68" s="51"/>
      <c r="J68" s="51">
        <f t="shared" ref="J68:J74" si="13">+F68</f>
        <v>0</v>
      </c>
      <c r="K68" s="50"/>
    </row>
    <row r="69" spans="1:11" s="10" customFormat="1" ht="14.25" hidden="1" customHeight="1" x14ac:dyDescent="0.25">
      <c r="A69" s="37">
        <v>1126300</v>
      </c>
      <c r="B69" s="47" t="s">
        <v>200</v>
      </c>
      <c r="C69" s="48" t="s">
        <v>38</v>
      </c>
      <c r="D69" s="51"/>
      <c r="E69" s="51"/>
      <c r="F69" s="51"/>
      <c r="G69" s="51"/>
      <c r="H69" s="51"/>
      <c r="I69" s="51"/>
      <c r="J69" s="51">
        <f t="shared" si="13"/>
        <v>0</v>
      </c>
      <c r="K69" s="50"/>
    </row>
    <row r="70" spans="1:11" s="10" customFormat="1" ht="14.25" customHeight="1" x14ac:dyDescent="0.25">
      <c r="A70" s="37">
        <v>1126400</v>
      </c>
      <c r="B70" s="47" t="s">
        <v>201</v>
      </c>
      <c r="C70" s="48" t="s">
        <v>39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23.25" hidden="1" customHeight="1" x14ac:dyDescent="0.25">
      <c r="A71" s="37">
        <v>1126500</v>
      </c>
      <c r="B71" s="58" t="s">
        <v>202</v>
      </c>
      <c r="C71" s="48" t="s">
        <v>40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14.25" hidden="1" customHeight="1" x14ac:dyDescent="0.25">
      <c r="A72" s="37">
        <v>1126600</v>
      </c>
      <c r="B72" s="47" t="s">
        <v>203</v>
      </c>
      <c r="C72" s="48" t="s">
        <v>41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23.25" customHeight="1" x14ac:dyDescent="0.25">
      <c r="A73" s="37">
        <v>1126700</v>
      </c>
      <c r="B73" s="47" t="s">
        <v>204</v>
      </c>
      <c r="C73" s="48" t="s">
        <v>42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5.5" customHeight="1" x14ac:dyDescent="0.25">
      <c r="A74" s="37">
        <v>1126800</v>
      </c>
      <c r="B74" s="47" t="s">
        <v>205</v>
      </c>
      <c r="C74" s="48" t="s">
        <v>43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14.25" hidden="1" customHeight="1" x14ac:dyDescent="0.25">
      <c r="A75" s="37">
        <v>1130000</v>
      </c>
      <c r="B75" s="53" t="s">
        <v>206</v>
      </c>
      <c r="C75" s="42" t="s">
        <v>14</v>
      </c>
      <c r="D75" s="43">
        <f>D76+D77+D78+D79+D80+D81+D82+D83</f>
        <v>0</v>
      </c>
      <c r="E75" s="43">
        <f t="shared" ref="E75:J75" si="14">E76+E77+E78+E79+E80+E81+E82+E83</f>
        <v>0</v>
      </c>
      <c r="F75" s="43">
        <f t="shared" si="14"/>
        <v>0</v>
      </c>
      <c r="G75" s="43">
        <f t="shared" si="14"/>
        <v>0</v>
      </c>
      <c r="H75" s="43">
        <f t="shared" si="14"/>
        <v>0</v>
      </c>
      <c r="I75" s="43">
        <f t="shared" si="14"/>
        <v>0</v>
      </c>
      <c r="J75" s="43">
        <f t="shared" si="14"/>
        <v>0</v>
      </c>
      <c r="K75" s="50"/>
    </row>
    <row r="76" spans="1:11" s="10" customFormat="1" ht="14.25" hidden="1" customHeight="1" x14ac:dyDescent="0.25">
      <c r="A76" s="37">
        <v>1130100</v>
      </c>
      <c r="B76" s="47" t="s">
        <v>207</v>
      </c>
      <c r="C76" s="48" t="s">
        <v>86</v>
      </c>
      <c r="D76" s="51"/>
      <c r="E76" s="51"/>
      <c r="F76" s="51"/>
      <c r="G76" s="51"/>
      <c r="H76" s="51"/>
      <c r="I76" s="51"/>
      <c r="J76" s="51"/>
      <c r="K76" s="50"/>
    </row>
    <row r="77" spans="1:11" s="10" customFormat="1" ht="13.5" hidden="1" customHeight="1" x14ac:dyDescent="0.25">
      <c r="A77" s="37">
        <v>1130200</v>
      </c>
      <c r="B77" s="47" t="s">
        <v>208</v>
      </c>
      <c r="C77" s="48" t="s">
        <v>87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4.25" hidden="1" customHeight="1" x14ac:dyDescent="0.25">
      <c r="A78" s="37">
        <v>1130300</v>
      </c>
      <c r="B78" s="47" t="s">
        <v>209</v>
      </c>
      <c r="C78" s="48" t="s">
        <v>88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1130400</v>
      </c>
      <c r="B79" s="47" t="s">
        <v>210</v>
      </c>
      <c r="C79" s="48" t="s">
        <v>89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8.75" hidden="1" customHeight="1" x14ac:dyDescent="0.25">
      <c r="A80" s="37">
        <v>1131000</v>
      </c>
      <c r="B80" s="59" t="s">
        <v>211</v>
      </c>
      <c r="C80" s="42" t="s">
        <v>14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4.25" hidden="1" customHeight="1" x14ac:dyDescent="0.25">
      <c r="A81" s="37">
        <v>1131100</v>
      </c>
      <c r="B81" s="47" t="s">
        <v>212</v>
      </c>
      <c r="C81" s="48" t="s">
        <v>90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1131200</v>
      </c>
      <c r="B82" s="47" t="s">
        <v>213</v>
      </c>
      <c r="C82" s="48" t="s">
        <v>91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1131300</v>
      </c>
      <c r="B83" s="47" t="s">
        <v>214</v>
      </c>
      <c r="C83" s="48" t="s">
        <v>92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1140000</v>
      </c>
      <c r="B84" s="53" t="s">
        <v>44</v>
      </c>
      <c r="C84" s="42" t="s">
        <v>14</v>
      </c>
      <c r="D84" s="43">
        <f>D85+D86+D87+D88</f>
        <v>0</v>
      </c>
      <c r="E84" s="43">
        <f t="shared" ref="E84:J84" si="15">E85+E86+E87+E88</f>
        <v>0</v>
      </c>
      <c r="F84" s="43">
        <f t="shared" si="15"/>
        <v>0</v>
      </c>
      <c r="G84" s="43">
        <f t="shared" si="15"/>
        <v>0</v>
      </c>
      <c r="H84" s="43">
        <f t="shared" si="15"/>
        <v>0</v>
      </c>
      <c r="I84" s="43">
        <f t="shared" si="15"/>
        <v>0</v>
      </c>
      <c r="J84" s="43">
        <f t="shared" si="15"/>
        <v>0</v>
      </c>
      <c r="K84" s="50"/>
    </row>
    <row r="85" spans="1:11" s="10" customFormat="1" ht="14.25" hidden="1" customHeight="1" x14ac:dyDescent="0.25">
      <c r="A85" s="37">
        <v>1141000</v>
      </c>
      <c r="B85" s="47" t="s">
        <v>215</v>
      </c>
      <c r="C85" s="48" t="s">
        <v>45</v>
      </c>
      <c r="D85" s="51"/>
      <c r="E85" s="51"/>
      <c r="F85" s="51"/>
      <c r="G85" s="51"/>
      <c r="H85" s="51"/>
      <c r="I85" s="51"/>
      <c r="J85" s="51"/>
      <c r="K85" s="50"/>
    </row>
    <row r="86" spans="1:11" s="10" customFormat="1" ht="14.25" hidden="1" customHeight="1" x14ac:dyDescent="0.25">
      <c r="A86" s="37">
        <v>1142000</v>
      </c>
      <c r="B86" s="47" t="s">
        <v>216</v>
      </c>
      <c r="C86" s="48" t="s">
        <v>46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1143000</v>
      </c>
      <c r="B87" s="47" t="s">
        <v>217</v>
      </c>
      <c r="C87" s="48" t="s">
        <v>93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1144000</v>
      </c>
      <c r="B88" s="47" t="s">
        <v>218</v>
      </c>
      <c r="C88" s="48" t="s">
        <v>94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27" hidden="1" customHeight="1" x14ac:dyDescent="0.25">
      <c r="A89" s="64">
        <v>1150000</v>
      </c>
      <c r="B89" s="60" t="s">
        <v>47</v>
      </c>
      <c r="C89" s="42" t="s">
        <v>14</v>
      </c>
      <c r="D89" s="43">
        <f>D90+D93+D96+D105</f>
        <v>0</v>
      </c>
      <c r="E89" s="43">
        <f t="shared" ref="E89:J89" si="16">E90+E93+E96+E105</f>
        <v>0</v>
      </c>
      <c r="F89" s="43">
        <f t="shared" si="16"/>
        <v>0</v>
      </c>
      <c r="G89" s="43">
        <f t="shared" si="16"/>
        <v>0</v>
      </c>
      <c r="H89" s="43">
        <f t="shared" si="16"/>
        <v>0</v>
      </c>
      <c r="I89" s="43">
        <f t="shared" si="16"/>
        <v>0</v>
      </c>
      <c r="J89" s="43">
        <f t="shared" si="16"/>
        <v>0</v>
      </c>
      <c r="K89" s="50"/>
    </row>
    <row r="90" spans="1:11" s="10" customFormat="1" ht="27" hidden="1" customHeight="1" x14ac:dyDescent="0.25">
      <c r="A90" s="64">
        <v>1151000</v>
      </c>
      <c r="B90" s="61" t="s">
        <v>219</v>
      </c>
      <c r="C90" s="42" t="s">
        <v>14</v>
      </c>
      <c r="D90" s="43">
        <f>D91+D92</f>
        <v>0</v>
      </c>
      <c r="E90" s="43">
        <f t="shared" ref="E90:J90" si="17">E91+E92</f>
        <v>0</v>
      </c>
      <c r="F90" s="43">
        <f t="shared" si="17"/>
        <v>0</v>
      </c>
      <c r="G90" s="43">
        <f t="shared" si="17"/>
        <v>0</v>
      </c>
      <c r="H90" s="43">
        <f t="shared" si="17"/>
        <v>0</v>
      </c>
      <c r="I90" s="43">
        <f t="shared" si="17"/>
        <v>0</v>
      </c>
      <c r="J90" s="43">
        <f t="shared" si="17"/>
        <v>0</v>
      </c>
      <c r="K90" s="50"/>
    </row>
    <row r="91" spans="1:11" s="10" customFormat="1" ht="27" hidden="1" customHeight="1" x14ac:dyDescent="0.25">
      <c r="A91" s="64">
        <v>1151100</v>
      </c>
      <c r="B91" s="62" t="s">
        <v>220</v>
      </c>
      <c r="C91" s="57">
        <v>461100</v>
      </c>
      <c r="D91" s="51"/>
      <c r="E91" s="51"/>
      <c r="F91" s="51"/>
      <c r="G91" s="51"/>
      <c r="H91" s="51"/>
      <c r="I91" s="51"/>
      <c r="J91" s="51"/>
      <c r="K91" s="50"/>
    </row>
    <row r="92" spans="1:11" s="1" customFormat="1" ht="27" hidden="1" customHeight="1" x14ac:dyDescent="0.25">
      <c r="A92" s="64">
        <v>1151200</v>
      </c>
      <c r="B92" s="62" t="s">
        <v>221</v>
      </c>
      <c r="C92" s="57">
        <v>461200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1152000</v>
      </c>
      <c r="B93" s="61" t="s">
        <v>222</v>
      </c>
      <c r="C93" s="48" t="s">
        <v>14</v>
      </c>
      <c r="D93" s="43">
        <f>D94+D95</f>
        <v>0</v>
      </c>
      <c r="E93" s="43">
        <f t="shared" ref="E93:J93" si="18">E94+E95</f>
        <v>0</v>
      </c>
      <c r="F93" s="43">
        <f t="shared" si="18"/>
        <v>0</v>
      </c>
      <c r="G93" s="43">
        <f t="shared" si="18"/>
        <v>0</v>
      </c>
      <c r="H93" s="43">
        <f t="shared" si="18"/>
        <v>0</v>
      </c>
      <c r="I93" s="43">
        <f t="shared" si="18"/>
        <v>0</v>
      </c>
      <c r="J93" s="43">
        <f t="shared" si="18"/>
        <v>0</v>
      </c>
      <c r="K93" s="50"/>
    </row>
    <row r="94" spans="1:11" s="1" customFormat="1" ht="27" hidden="1" customHeight="1" x14ac:dyDescent="0.25">
      <c r="A94" s="64">
        <v>1152100</v>
      </c>
      <c r="B94" s="62" t="s">
        <v>223</v>
      </c>
      <c r="C94" s="57">
        <v>462100</v>
      </c>
      <c r="D94" s="51"/>
      <c r="E94" s="51"/>
      <c r="F94" s="51"/>
      <c r="G94" s="51"/>
      <c r="H94" s="51"/>
      <c r="I94" s="51"/>
      <c r="J94" s="51"/>
      <c r="K94" s="50"/>
    </row>
    <row r="95" spans="1:11" s="1" customFormat="1" ht="27" hidden="1" customHeight="1" x14ac:dyDescent="0.25">
      <c r="A95" s="64">
        <v>1152200</v>
      </c>
      <c r="B95" s="62" t="s">
        <v>224</v>
      </c>
      <c r="C95" s="57">
        <v>462200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1153000</v>
      </c>
      <c r="B96" s="61" t="s">
        <v>225</v>
      </c>
      <c r="C96" s="48" t="s">
        <v>14</v>
      </c>
      <c r="D96" s="43">
        <f>D97+D98+D99+D100+D101+D102+D103+D104</f>
        <v>0</v>
      </c>
      <c r="E96" s="43">
        <f t="shared" ref="E96:J96" si="19">E97+E98+E99+E100+E101+E102+E103+E104</f>
        <v>0</v>
      </c>
      <c r="F96" s="43">
        <f t="shared" si="19"/>
        <v>0</v>
      </c>
      <c r="G96" s="43">
        <f t="shared" si="19"/>
        <v>0</v>
      </c>
      <c r="H96" s="43">
        <f t="shared" si="19"/>
        <v>0</v>
      </c>
      <c r="I96" s="43">
        <f t="shared" si="19"/>
        <v>0</v>
      </c>
      <c r="J96" s="43">
        <f t="shared" si="19"/>
        <v>0</v>
      </c>
      <c r="K96" s="50"/>
    </row>
    <row r="97" spans="1:11" s="1" customFormat="1" ht="30" hidden="1" customHeight="1" x14ac:dyDescent="0.25">
      <c r="A97" s="64">
        <v>1153100</v>
      </c>
      <c r="B97" s="62" t="s">
        <v>226</v>
      </c>
      <c r="C97" s="57">
        <v>463100</v>
      </c>
      <c r="D97" s="51"/>
      <c r="E97" s="51"/>
      <c r="F97" s="51"/>
      <c r="G97" s="51"/>
      <c r="H97" s="51"/>
      <c r="I97" s="51"/>
      <c r="J97" s="51"/>
      <c r="K97" s="50"/>
    </row>
    <row r="98" spans="1:11" s="1" customFormat="1" ht="30" hidden="1" customHeight="1" x14ac:dyDescent="0.25">
      <c r="A98" s="64">
        <v>1153200</v>
      </c>
      <c r="B98" s="62" t="s">
        <v>227</v>
      </c>
      <c r="C98" s="57">
        <v>463200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1153300</v>
      </c>
      <c r="B99" s="62" t="s">
        <v>228</v>
      </c>
      <c r="C99" s="57">
        <v>463300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1153400</v>
      </c>
      <c r="B100" s="62" t="s">
        <v>229</v>
      </c>
      <c r="C100" s="57">
        <v>463400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1153500</v>
      </c>
      <c r="B101" s="56" t="s">
        <v>230</v>
      </c>
      <c r="C101" s="57">
        <v>463500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1153700</v>
      </c>
      <c r="B102" s="56" t="s">
        <v>231</v>
      </c>
      <c r="C102" s="57">
        <v>463700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1153800</v>
      </c>
      <c r="B103" s="56" t="s">
        <v>232</v>
      </c>
      <c r="C103" s="57">
        <v>463800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1153900</v>
      </c>
      <c r="B104" s="56" t="s">
        <v>233</v>
      </c>
      <c r="C104" s="57">
        <v>463900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18.75" hidden="1" customHeight="1" x14ac:dyDescent="0.25">
      <c r="A105" s="64">
        <v>1154000</v>
      </c>
      <c r="B105" s="63" t="s">
        <v>234</v>
      </c>
      <c r="C105" s="48" t="s">
        <v>14</v>
      </c>
      <c r="D105" s="43">
        <f>D106+D107+D108+D109+D110+D111</f>
        <v>0</v>
      </c>
      <c r="E105" s="43">
        <f t="shared" ref="E105:J105" si="20">E106+E107+E108+E109+E110+E111</f>
        <v>0</v>
      </c>
      <c r="F105" s="43">
        <f t="shared" si="20"/>
        <v>0</v>
      </c>
      <c r="G105" s="43">
        <f t="shared" si="20"/>
        <v>0</v>
      </c>
      <c r="H105" s="43">
        <f t="shared" si="20"/>
        <v>0</v>
      </c>
      <c r="I105" s="43">
        <f t="shared" si="20"/>
        <v>0</v>
      </c>
      <c r="J105" s="43">
        <f t="shared" si="20"/>
        <v>0</v>
      </c>
      <c r="K105" s="50"/>
    </row>
    <row r="106" spans="1:11" s="1" customFormat="1" ht="18.75" hidden="1" customHeight="1" x14ac:dyDescent="0.25">
      <c r="A106" s="64">
        <v>1154100</v>
      </c>
      <c r="B106" s="56" t="s">
        <v>235</v>
      </c>
      <c r="C106" s="57">
        <v>465100</v>
      </c>
      <c r="D106" s="51"/>
      <c r="E106" s="51"/>
      <c r="F106" s="51"/>
      <c r="G106" s="51"/>
      <c r="H106" s="51"/>
      <c r="I106" s="51"/>
      <c r="J106" s="51"/>
      <c r="K106" s="50"/>
    </row>
    <row r="107" spans="1:11" s="1" customFormat="1" ht="18.75" hidden="1" customHeight="1" x14ac:dyDescent="0.25">
      <c r="A107" s="64">
        <v>1154200</v>
      </c>
      <c r="B107" s="56" t="s">
        <v>236</v>
      </c>
      <c r="C107" s="57">
        <v>465200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1154300</v>
      </c>
      <c r="B108" s="56" t="s">
        <v>237</v>
      </c>
      <c r="C108" s="57">
        <v>465300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1154500</v>
      </c>
      <c r="B109" s="56" t="s">
        <v>238</v>
      </c>
      <c r="C109" s="57">
        <v>465500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1154600</v>
      </c>
      <c r="B110" s="56" t="s">
        <v>239</v>
      </c>
      <c r="C110" s="57">
        <v>465600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1154700</v>
      </c>
      <c r="B111" s="56" t="s">
        <v>240</v>
      </c>
      <c r="C111" s="48" t="s">
        <v>95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customHeight="1" x14ac:dyDescent="0.25">
      <c r="A112" s="64">
        <v>1160000</v>
      </c>
      <c r="B112" s="65" t="s">
        <v>143</v>
      </c>
      <c r="C112" s="42" t="s">
        <v>14</v>
      </c>
      <c r="D112" s="43">
        <f>D113+D116</f>
        <v>0</v>
      </c>
      <c r="E112" s="43">
        <f t="shared" ref="E112:J112" si="21">E113+E116</f>
        <v>0</v>
      </c>
      <c r="F112" s="84">
        <f t="shared" si="21"/>
        <v>3360</v>
      </c>
      <c r="G112" s="84">
        <f t="shared" si="21"/>
        <v>672</v>
      </c>
      <c r="H112" s="84">
        <f t="shared" si="21"/>
        <v>1512</v>
      </c>
      <c r="I112" s="84">
        <f t="shared" si="21"/>
        <v>2352</v>
      </c>
      <c r="J112" s="84">
        <f t="shared" si="21"/>
        <v>3360</v>
      </c>
      <c r="K112" s="50"/>
    </row>
    <row r="113" spans="1:11" s="1" customFormat="1" ht="40.5" hidden="1" x14ac:dyDescent="0.25">
      <c r="A113" s="37">
        <v>1161000</v>
      </c>
      <c r="B113" s="55" t="s">
        <v>241</v>
      </c>
      <c r="C113" s="66" t="s">
        <v>14</v>
      </c>
      <c r="D113" s="43">
        <f>D114+D115</f>
        <v>0</v>
      </c>
      <c r="E113" s="43">
        <f t="shared" ref="E113:J113" si="22">E114+E115</f>
        <v>0</v>
      </c>
      <c r="F113" s="84">
        <f t="shared" si="22"/>
        <v>0</v>
      </c>
      <c r="G113" s="84">
        <f t="shared" si="22"/>
        <v>0</v>
      </c>
      <c r="H113" s="84">
        <f t="shared" si="22"/>
        <v>0</v>
      </c>
      <c r="I113" s="84">
        <f t="shared" si="22"/>
        <v>0</v>
      </c>
      <c r="J113" s="84">
        <f t="shared" si="22"/>
        <v>0</v>
      </c>
      <c r="K113" s="50"/>
    </row>
    <row r="114" spans="1:11" s="1" customFormat="1" ht="18.75" hidden="1" customHeight="1" x14ac:dyDescent="0.25">
      <c r="A114" s="37">
        <v>1161100</v>
      </c>
      <c r="B114" s="67" t="s">
        <v>242</v>
      </c>
      <c r="C114" s="57">
        <v>471100</v>
      </c>
      <c r="D114" s="51"/>
      <c r="E114" s="51"/>
      <c r="F114" s="85"/>
      <c r="G114" s="85"/>
      <c r="H114" s="85"/>
      <c r="I114" s="85"/>
      <c r="J114" s="85"/>
      <c r="K114" s="50"/>
    </row>
    <row r="115" spans="1:11" s="1" customFormat="1" ht="18.75" hidden="1" customHeight="1" x14ac:dyDescent="0.25">
      <c r="A115" s="37">
        <v>1161200</v>
      </c>
      <c r="B115" s="67" t="s">
        <v>243</v>
      </c>
      <c r="C115" s="57">
        <v>471200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24.75" customHeight="1" x14ac:dyDescent="0.25">
      <c r="A116" s="37">
        <v>1162000</v>
      </c>
      <c r="B116" s="55" t="s">
        <v>244</v>
      </c>
      <c r="C116" s="66" t="s">
        <v>14</v>
      </c>
      <c r="D116" s="43">
        <f>D117+D118+D119+D120+D121+D122+D123+D124+D125</f>
        <v>0</v>
      </c>
      <c r="E116" s="43">
        <f t="shared" ref="E116:J116" si="23">E117+E118+E119+E120+E121+E122+E123+E124+E125</f>
        <v>0</v>
      </c>
      <c r="F116" s="84">
        <f t="shared" si="23"/>
        <v>3360</v>
      </c>
      <c r="G116" s="84">
        <f t="shared" si="23"/>
        <v>672</v>
      </c>
      <c r="H116" s="84">
        <f t="shared" si="23"/>
        <v>1512</v>
      </c>
      <c r="I116" s="84">
        <f t="shared" si="23"/>
        <v>2352</v>
      </c>
      <c r="J116" s="84">
        <f t="shared" si="23"/>
        <v>3360</v>
      </c>
      <c r="K116" s="50"/>
    </row>
    <row r="117" spans="1:11" s="1" customFormat="1" ht="21.75" hidden="1" customHeight="1" x14ac:dyDescent="0.25">
      <c r="A117" s="37">
        <v>1162100</v>
      </c>
      <c r="B117" s="67" t="s">
        <v>245</v>
      </c>
      <c r="C117" s="48" t="s">
        <v>96</v>
      </c>
      <c r="D117" s="51"/>
      <c r="E117" s="51"/>
      <c r="F117" s="51"/>
      <c r="G117" s="51"/>
      <c r="H117" s="51"/>
      <c r="I117" s="51"/>
      <c r="J117" s="51"/>
      <c r="K117" s="50"/>
    </row>
    <row r="118" spans="1:11" s="1" customFormat="1" ht="18.75" hidden="1" customHeight="1" x14ac:dyDescent="0.25">
      <c r="A118" s="37">
        <v>1162200</v>
      </c>
      <c r="B118" s="67" t="s">
        <v>246</v>
      </c>
      <c r="C118" s="48" t="s">
        <v>97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1162300</v>
      </c>
      <c r="B119" s="67" t="s">
        <v>247</v>
      </c>
      <c r="C119" s="48" t="s">
        <v>98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1162400</v>
      </c>
      <c r="B120" s="67" t="s">
        <v>248</v>
      </c>
      <c r="C120" s="48" t="s">
        <v>99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1162500</v>
      </c>
      <c r="B121" s="67" t="s">
        <v>249</v>
      </c>
      <c r="C121" s="48" t="s">
        <v>100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1162600</v>
      </c>
      <c r="B122" s="67" t="s">
        <v>250</v>
      </c>
      <c r="C122" s="48" t="s">
        <v>101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1162700</v>
      </c>
      <c r="B123" s="67" t="s">
        <v>251</v>
      </c>
      <c r="C123" s="48" t="s">
        <v>102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1162800</v>
      </c>
      <c r="B124" s="67" t="s">
        <v>252</v>
      </c>
      <c r="C124" s="48" t="s">
        <v>48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customHeight="1" x14ac:dyDescent="0.25">
      <c r="A125" s="37">
        <v>1162900</v>
      </c>
      <c r="B125" s="67" t="s">
        <v>253</v>
      </c>
      <c r="C125" s="48" t="s">
        <v>49</v>
      </c>
      <c r="D125" s="51"/>
      <c r="E125" s="51"/>
      <c r="F125" s="51">
        <v>3360</v>
      </c>
      <c r="G125" s="51">
        <v>672</v>
      </c>
      <c r="H125" s="51">
        <v>1512</v>
      </c>
      <c r="I125" s="51">
        <v>2352</v>
      </c>
      <c r="J125" s="51">
        <f>+F125</f>
        <v>3360</v>
      </c>
      <c r="K125" s="50"/>
    </row>
    <row r="126" spans="1:11" s="1" customFormat="1" ht="18.75" customHeight="1" x14ac:dyDescent="0.25">
      <c r="A126" s="37">
        <v>1170000</v>
      </c>
      <c r="B126" s="65" t="s">
        <v>50</v>
      </c>
      <c r="C126" s="42" t="s">
        <v>14</v>
      </c>
      <c r="D126" s="84">
        <f>D127+D130+D135+D137+D140+D142+D144</f>
        <v>0</v>
      </c>
      <c r="E126" s="84">
        <f t="shared" ref="E126:J126" si="24">E127+E130+E135+E137+E140+E142+E144</f>
        <v>0</v>
      </c>
      <c r="F126" s="84">
        <f t="shared" si="24"/>
        <v>530.89999999999986</v>
      </c>
      <c r="G126" s="84">
        <f t="shared" si="24"/>
        <v>119.6</v>
      </c>
      <c r="H126" s="84">
        <f t="shared" si="24"/>
        <v>261</v>
      </c>
      <c r="I126" s="84">
        <f t="shared" si="24"/>
        <v>390.9</v>
      </c>
      <c r="J126" s="84">
        <f t="shared" si="24"/>
        <v>530.89999999999986</v>
      </c>
      <c r="K126" s="50"/>
    </row>
    <row r="127" spans="1:11" s="1" customFormat="1" ht="27" hidden="1" x14ac:dyDescent="0.25">
      <c r="A127" s="37">
        <v>1171000</v>
      </c>
      <c r="B127" s="55" t="s">
        <v>254</v>
      </c>
      <c r="C127" s="42" t="s">
        <v>14</v>
      </c>
      <c r="D127" s="84">
        <f>D128+D129</f>
        <v>0</v>
      </c>
      <c r="E127" s="84">
        <f t="shared" ref="E127:J127" si="25">E128+E129</f>
        <v>0</v>
      </c>
      <c r="F127" s="84">
        <f t="shared" si="25"/>
        <v>0</v>
      </c>
      <c r="G127" s="84">
        <f t="shared" si="25"/>
        <v>0</v>
      </c>
      <c r="H127" s="84">
        <f t="shared" si="25"/>
        <v>0</v>
      </c>
      <c r="I127" s="84">
        <f t="shared" si="25"/>
        <v>0</v>
      </c>
      <c r="J127" s="84">
        <f t="shared" si="25"/>
        <v>0</v>
      </c>
      <c r="K127" s="50"/>
    </row>
    <row r="128" spans="1:11" s="1" customFormat="1" ht="18.75" hidden="1" customHeight="1" x14ac:dyDescent="0.25">
      <c r="A128" s="37">
        <v>1171100</v>
      </c>
      <c r="B128" s="67" t="s">
        <v>255</v>
      </c>
      <c r="C128" s="48" t="s">
        <v>103</v>
      </c>
      <c r="D128" s="85"/>
      <c r="E128" s="85"/>
      <c r="F128" s="85"/>
      <c r="G128" s="85"/>
      <c r="H128" s="85"/>
      <c r="I128" s="85"/>
      <c r="J128" s="85"/>
      <c r="K128" s="50"/>
    </row>
    <row r="129" spans="1:11" s="1" customFormat="1" ht="18.75" hidden="1" customHeight="1" x14ac:dyDescent="0.25">
      <c r="A129" s="37">
        <v>1171200</v>
      </c>
      <c r="B129" s="67" t="s">
        <v>256</v>
      </c>
      <c r="C129" s="48" t="s">
        <v>104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39.75" customHeight="1" x14ac:dyDescent="0.25">
      <c r="A130" s="37">
        <v>1172000</v>
      </c>
      <c r="B130" s="55" t="s">
        <v>257</v>
      </c>
      <c r="C130" s="42" t="s">
        <v>14</v>
      </c>
      <c r="D130" s="84">
        <f>D131+D132+D133+D134</f>
        <v>0</v>
      </c>
      <c r="E130" s="84">
        <f t="shared" ref="E130:J130" si="26">E131+E132+E133+E134</f>
        <v>0</v>
      </c>
      <c r="F130" s="84">
        <f t="shared" si="26"/>
        <v>530.89999999999986</v>
      </c>
      <c r="G130" s="84">
        <f t="shared" si="26"/>
        <v>119.6</v>
      </c>
      <c r="H130" s="84">
        <f t="shared" si="26"/>
        <v>261</v>
      </c>
      <c r="I130" s="84">
        <f t="shared" si="26"/>
        <v>390.9</v>
      </c>
      <c r="J130" s="84">
        <f t="shared" si="26"/>
        <v>530.89999999999986</v>
      </c>
      <c r="K130" s="50"/>
    </row>
    <row r="131" spans="1:11" s="1" customFormat="1" ht="18.75" hidden="1" customHeight="1" x14ac:dyDescent="0.25">
      <c r="A131" s="37">
        <v>1172100</v>
      </c>
      <c r="B131" s="47" t="s">
        <v>258</v>
      </c>
      <c r="C131" s="48" t="s">
        <v>105</v>
      </c>
      <c r="D131" s="51"/>
      <c r="E131" s="51"/>
      <c r="F131" s="51"/>
      <c r="G131" s="51"/>
      <c r="H131" s="51"/>
      <c r="I131" s="51"/>
      <c r="J131" s="51"/>
      <c r="K131" s="50"/>
    </row>
    <row r="132" spans="1:11" s="1" customFormat="1" ht="18.75" hidden="1" customHeight="1" x14ac:dyDescent="0.25">
      <c r="A132" s="37">
        <v>1172200</v>
      </c>
      <c r="B132" s="47" t="s">
        <v>259</v>
      </c>
      <c r="C132" s="57">
        <v>482200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customHeight="1" x14ac:dyDescent="0.25">
      <c r="A133" s="37">
        <v>1172300</v>
      </c>
      <c r="B133" s="67" t="s">
        <v>260</v>
      </c>
      <c r="C133" s="48" t="s">
        <v>51</v>
      </c>
      <c r="D133" s="49"/>
      <c r="E133" s="51"/>
      <c r="F133" s="49">
        <v>530.89999999999986</v>
      </c>
      <c r="G133" s="51">
        <v>119.6</v>
      </c>
      <c r="H133" s="51">
        <v>261</v>
      </c>
      <c r="I133" s="51">
        <v>390.9</v>
      </c>
      <c r="J133" s="51">
        <f>+F133</f>
        <v>530.89999999999986</v>
      </c>
      <c r="K133" s="50"/>
    </row>
    <row r="134" spans="1:11" s="1" customFormat="1" ht="30" hidden="1" customHeight="1" x14ac:dyDescent="0.25">
      <c r="A134" s="37">
        <v>1172400</v>
      </c>
      <c r="B134" s="67" t="s">
        <v>261</v>
      </c>
      <c r="C134" s="48" t="s">
        <v>106</v>
      </c>
      <c r="D134" s="51"/>
      <c r="E134" s="51"/>
      <c r="F134" s="51"/>
      <c r="G134" s="51"/>
      <c r="H134" s="51"/>
      <c r="I134" s="51"/>
      <c r="J134" s="51"/>
      <c r="K134" s="50"/>
    </row>
    <row r="135" spans="1:11" s="1" customFormat="1" ht="18.75" hidden="1" customHeight="1" x14ac:dyDescent="0.25">
      <c r="A135" s="37">
        <v>1173000</v>
      </c>
      <c r="B135" s="55" t="s">
        <v>262</v>
      </c>
      <c r="C135" s="42" t="s">
        <v>14</v>
      </c>
      <c r="D135" s="43">
        <f>D136</f>
        <v>0</v>
      </c>
      <c r="E135" s="43">
        <f t="shared" ref="E135:J135" si="27">E136</f>
        <v>0</v>
      </c>
      <c r="F135" s="43">
        <f t="shared" si="27"/>
        <v>0</v>
      </c>
      <c r="G135" s="43">
        <f t="shared" si="27"/>
        <v>0</v>
      </c>
      <c r="H135" s="43">
        <f t="shared" si="27"/>
        <v>0</v>
      </c>
      <c r="I135" s="43">
        <f t="shared" si="27"/>
        <v>0</v>
      </c>
      <c r="J135" s="43">
        <f t="shared" si="27"/>
        <v>0</v>
      </c>
      <c r="K135" s="50"/>
    </row>
    <row r="136" spans="1:11" s="1" customFormat="1" ht="18.75" hidden="1" customHeight="1" x14ac:dyDescent="0.25">
      <c r="A136" s="37">
        <v>1173100</v>
      </c>
      <c r="B136" s="47" t="s">
        <v>263</v>
      </c>
      <c r="C136" s="48" t="s">
        <v>52</v>
      </c>
      <c r="D136" s="51"/>
      <c r="E136" s="51"/>
      <c r="F136" s="51"/>
      <c r="G136" s="51"/>
      <c r="H136" s="51"/>
      <c r="I136" s="51"/>
      <c r="J136" s="51"/>
      <c r="K136" s="50"/>
    </row>
    <row r="137" spans="1:11" s="1" customFormat="1" ht="18.75" hidden="1" customHeight="1" x14ac:dyDescent="0.25">
      <c r="A137" s="37">
        <v>1174000</v>
      </c>
      <c r="B137" s="55" t="s">
        <v>264</v>
      </c>
      <c r="C137" s="42" t="s">
        <v>14</v>
      </c>
      <c r="D137" s="43">
        <f>D138+D139</f>
        <v>0</v>
      </c>
      <c r="E137" s="43">
        <f t="shared" ref="E137:J137" si="28">E138+E139</f>
        <v>0</v>
      </c>
      <c r="F137" s="43">
        <f t="shared" si="28"/>
        <v>0</v>
      </c>
      <c r="G137" s="43">
        <f t="shared" si="28"/>
        <v>0</v>
      </c>
      <c r="H137" s="43">
        <f t="shared" si="28"/>
        <v>0</v>
      </c>
      <c r="I137" s="43">
        <f t="shared" si="28"/>
        <v>0</v>
      </c>
      <c r="J137" s="43">
        <f t="shared" si="28"/>
        <v>0</v>
      </c>
      <c r="K137" s="50"/>
    </row>
    <row r="138" spans="1:11" s="1" customFormat="1" ht="18.75" hidden="1" customHeight="1" x14ac:dyDescent="0.25">
      <c r="A138" s="37">
        <v>1174100</v>
      </c>
      <c r="B138" s="47" t="s">
        <v>265</v>
      </c>
      <c r="C138" s="48" t="s">
        <v>107</v>
      </c>
      <c r="D138" s="51"/>
      <c r="E138" s="51"/>
      <c r="F138" s="51"/>
      <c r="G138" s="51"/>
      <c r="H138" s="51"/>
      <c r="I138" s="51"/>
      <c r="J138" s="51"/>
      <c r="K138" s="50"/>
    </row>
    <row r="139" spans="1:11" s="1" customFormat="1" ht="18.75" hidden="1" customHeight="1" x14ac:dyDescent="0.25">
      <c r="A139" s="37">
        <v>1174200</v>
      </c>
      <c r="B139" s="67" t="s">
        <v>266</v>
      </c>
      <c r="C139" s="48" t="s">
        <v>108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1175000</v>
      </c>
      <c r="B140" s="55" t="s">
        <v>267</v>
      </c>
      <c r="C140" s="42" t="s">
        <v>14</v>
      </c>
      <c r="D140" s="43">
        <f>D141</f>
        <v>0</v>
      </c>
      <c r="E140" s="43">
        <f t="shared" ref="E140:J140" si="29">E141</f>
        <v>0</v>
      </c>
      <c r="F140" s="43">
        <f t="shared" si="29"/>
        <v>0</v>
      </c>
      <c r="G140" s="43">
        <f t="shared" si="29"/>
        <v>0</v>
      </c>
      <c r="H140" s="43">
        <f t="shared" si="29"/>
        <v>0</v>
      </c>
      <c r="I140" s="43">
        <f t="shared" si="29"/>
        <v>0</v>
      </c>
      <c r="J140" s="43">
        <f t="shared" si="29"/>
        <v>0</v>
      </c>
      <c r="K140" s="50"/>
    </row>
    <row r="141" spans="1:11" s="1" customFormat="1" ht="18.75" hidden="1" customHeight="1" x14ac:dyDescent="0.25">
      <c r="A141" s="37">
        <v>1175100</v>
      </c>
      <c r="B141" s="67" t="s">
        <v>268</v>
      </c>
      <c r="C141" s="48" t="s">
        <v>109</v>
      </c>
      <c r="D141" s="51"/>
      <c r="E141" s="51"/>
      <c r="F141" s="51"/>
      <c r="G141" s="51"/>
      <c r="H141" s="51"/>
      <c r="I141" s="51"/>
      <c r="J141" s="51"/>
      <c r="K141" s="50"/>
    </row>
    <row r="142" spans="1:11" s="1" customFormat="1" ht="18.75" customHeight="1" x14ac:dyDescent="0.25">
      <c r="A142" s="37">
        <v>1176000</v>
      </c>
      <c r="B142" s="55" t="s">
        <v>53</v>
      </c>
      <c r="C142" s="42" t="s">
        <v>14</v>
      </c>
      <c r="D142" s="43">
        <f>D143</f>
        <v>0</v>
      </c>
      <c r="E142" s="43">
        <f t="shared" ref="E142:J142" si="30">E143</f>
        <v>0</v>
      </c>
      <c r="F142" s="84">
        <f t="shared" si="30"/>
        <v>0</v>
      </c>
      <c r="G142" s="84">
        <f t="shared" si="30"/>
        <v>0</v>
      </c>
      <c r="H142" s="84">
        <f t="shared" si="30"/>
        <v>0</v>
      </c>
      <c r="I142" s="84">
        <f t="shared" si="30"/>
        <v>0</v>
      </c>
      <c r="J142" s="84">
        <f t="shared" si="30"/>
        <v>0</v>
      </c>
      <c r="K142" s="50"/>
    </row>
    <row r="143" spans="1:11" s="1" customFormat="1" ht="18.75" customHeight="1" x14ac:dyDescent="0.25">
      <c r="A143" s="37">
        <v>1176100</v>
      </c>
      <c r="B143" s="67" t="s">
        <v>269</v>
      </c>
      <c r="C143" s="48" t="s">
        <v>54</v>
      </c>
      <c r="D143" s="51"/>
      <c r="E143" s="51"/>
      <c r="F143" s="51"/>
      <c r="G143" s="51"/>
      <c r="H143" s="51"/>
      <c r="I143" s="51"/>
      <c r="J143" s="51"/>
      <c r="K143" s="50"/>
    </row>
    <row r="144" spans="1:11" s="1" customFormat="1" ht="18.75" customHeight="1" x14ac:dyDescent="0.25">
      <c r="A144" s="37">
        <v>1177000</v>
      </c>
      <c r="B144" s="55" t="s">
        <v>270</v>
      </c>
      <c r="C144" s="42" t="s">
        <v>14</v>
      </c>
      <c r="D144" s="43">
        <f>D145</f>
        <v>0</v>
      </c>
      <c r="E144" s="43">
        <f t="shared" ref="E144:J144" si="31">E145</f>
        <v>0</v>
      </c>
      <c r="F144" s="84">
        <f t="shared" si="31"/>
        <v>0</v>
      </c>
      <c r="G144" s="84">
        <f t="shared" si="31"/>
        <v>0</v>
      </c>
      <c r="H144" s="84">
        <f t="shared" si="31"/>
        <v>0</v>
      </c>
      <c r="I144" s="84">
        <f t="shared" si="31"/>
        <v>0</v>
      </c>
      <c r="J144" s="84">
        <f t="shared" si="31"/>
        <v>0</v>
      </c>
      <c r="K144" s="50"/>
    </row>
    <row r="145" spans="1:11" s="1" customFormat="1" ht="18.75" customHeight="1" x14ac:dyDescent="0.25">
      <c r="A145" s="37">
        <v>1177100</v>
      </c>
      <c r="B145" s="67" t="s">
        <v>271</v>
      </c>
      <c r="C145" s="48" t="s">
        <v>110</v>
      </c>
      <c r="D145" s="51"/>
      <c r="E145" s="51"/>
      <c r="F145" s="51"/>
      <c r="G145" s="51"/>
      <c r="H145" s="51"/>
      <c r="I145" s="51"/>
      <c r="J145" s="51"/>
      <c r="K145" s="50"/>
    </row>
    <row r="146" spans="1:11" s="1" customFormat="1" ht="24.75" customHeight="1" x14ac:dyDescent="0.25">
      <c r="A146" s="81" t="s">
        <v>55</v>
      </c>
      <c r="B146" s="67" t="s">
        <v>272</v>
      </c>
      <c r="C146" s="42" t="s">
        <v>14</v>
      </c>
      <c r="D146" s="68">
        <f>D147+D158+D163+D165</f>
        <v>0</v>
      </c>
      <c r="E146" s="68">
        <f t="shared" ref="E146:J146" si="32">E147+E158+E163+E165</f>
        <v>0</v>
      </c>
      <c r="F146" s="86">
        <f t="shared" si="32"/>
        <v>0</v>
      </c>
      <c r="G146" s="86">
        <f t="shared" si="32"/>
        <v>0</v>
      </c>
      <c r="H146" s="86">
        <f t="shared" si="32"/>
        <v>0</v>
      </c>
      <c r="I146" s="86">
        <f t="shared" si="32"/>
        <v>0</v>
      </c>
      <c r="J146" s="86">
        <f t="shared" si="32"/>
        <v>0</v>
      </c>
      <c r="K146" s="50"/>
    </row>
    <row r="147" spans="1:11" s="1" customFormat="1" ht="24.75" customHeight="1" x14ac:dyDescent="0.25">
      <c r="A147" s="81" t="s">
        <v>56</v>
      </c>
      <c r="B147" s="67" t="s">
        <v>273</v>
      </c>
      <c r="C147" s="42" t="s">
        <v>14</v>
      </c>
      <c r="D147" s="68">
        <f>D148+D149+D150+D151+D152+D153+D154+D155+D156+D157</f>
        <v>0</v>
      </c>
      <c r="E147" s="68">
        <f t="shared" ref="E147:J147" si="33">E148+E149+E150+E151+E152+E153+E154+E155+E156+E157</f>
        <v>0</v>
      </c>
      <c r="F147" s="86">
        <f t="shared" si="33"/>
        <v>0</v>
      </c>
      <c r="G147" s="86">
        <f t="shared" si="33"/>
        <v>0</v>
      </c>
      <c r="H147" s="86">
        <f t="shared" si="33"/>
        <v>0</v>
      </c>
      <c r="I147" s="86">
        <f t="shared" si="33"/>
        <v>0</v>
      </c>
      <c r="J147" s="86">
        <f t="shared" si="33"/>
        <v>0</v>
      </c>
      <c r="K147" s="50"/>
    </row>
    <row r="148" spans="1:11" s="1" customFormat="1" ht="24.75" customHeight="1" x14ac:dyDescent="0.25">
      <c r="A148" s="81" t="s">
        <v>57</v>
      </c>
      <c r="B148" s="67" t="s">
        <v>274</v>
      </c>
      <c r="C148" s="48" t="s">
        <v>58</v>
      </c>
      <c r="D148" s="51"/>
      <c r="E148" s="69"/>
      <c r="F148" s="51"/>
      <c r="G148" s="69"/>
      <c r="H148" s="51"/>
      <c r="I148" s="69"/>
      <c r="J148" s="51"/>
      <c r="K148" s="50"/>
    </row>
    <row r="149" spans="1:11" s="1" customFormat="1" ht="24.75" customHeight="1" x14ac:dyDescent="0.25">
      <c r="A149" s="81" t="s">
        <v>111</v>
      </c>
      <c r="B149" s="67" t="s">
        <v>275</v>
      </c>
      <c r="C149" s="48" t="s">
        <v>112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8.5" x14ac:dyDescent="0.25">
      <c r="A150" s="81" t="s">
        <v>113</v>
      </c>
      <c r="B150" s="67" t="s">
        <v>276</v>
      </c>
      <c r="C150" s="48" t="s">
        <v>114</v>
      </c>
      <c r="D150" s="69"/>
      <c r="E150" s="69"/>
      <c r="F150" s="69"/>
      <c r="G150" s="69"/>
      <c r="H150" s="69"/>
      <c r="I150" s="69"/>
      <c r="J150" s="69"/>
      <c r="K150" s="50"/>
    </row>
    <row r="151" spans="1:11" s="1" customFormat="1" ht="24.75" customHeight="1" x14ac:dyDescent="0.25">
      <c r="A151" s="81" t="s">
        <v>59</v>
      </c>
      <c r="B151" s="67" t="s">
        <v>277</v>
      </c>
      <c r="C151" s="48" t="s">
        <v>60</v>
      </c>
      <c r="D151" s="51"/>
      <c r="E151" s="69"/>
      <c r="F151" s="51"/>
      <c r="G151" s="51"/>
      <c r="H151" s="51"/>
      <c r="I151" s="51"/>
      <c r="J151" s="51"/>
      <c r="K151" s="50"/>
    </row>
    <row r="152" spans="1:11" s="1" customFormat="1" ht="24.75" customHeight="1" x14ac:dyDescent="0.25">
      <c r="A152" s="81" t="s">
        <v>61</v>
      </c>
      <c r="B152" s="67" t="s">
        <v>278</v>
      </c>
      <c r="C152" s="48" t="s">
        <v>62</v>
      </c>
      <c r="D152" s="69"/>
      <c r="E152" s="69"/>
      <c r="F152" s="69"/>
      <c r="G152" s="69"/>
      <c r="H152" s="69"/>
      <c r="I152" s="69"/>
      <c r="J152" s="69"/>
      <c r="K152" s="50"/>
    </row>
    <row r="153" spans="1:11" s="1" customFormat="1" ht="24.75" customHeight="1" x14ac:dyDescent="0.25">
      <c r="A153" s="81" t="s">
        <v>63</v>
      </c>
      <c r="B153" s="67" t="s">
        <v>279</v>
      </c>
      <c r="C153" s="48" t="s">
        <v>64</v>
      </c>
      <c r="D153" s="69"/>
      <c r="E153" s="69"/>
      <c r="F153" s="69"/>
      <c r="G153" s="51"/>
      <c r="H153" s="69"/>
      <c r="I153" s="69"/>
      <c r="J153" s="69"/>
      <c r="K153" s="50"/>
    </row>
    <row r="154" spans="1:11" s="1" customFormat="1" ht="24.75" hidden="1" customHeight="1" x14ac:dyDescent="0.25">
      <c r="A154" s="81" t="s">
        <v>115</v>
      </c>
      <c r="B154" s="67" t="s">
        <v>280</v>
      </c>
      <c r="C154" s="48" t="s">
        <v>116</v>
      </c>
      <c r="D154" s="51"/>
      <c r="E154" s="69"/>
      <c r="F154" s="51"/>
      <c r="G154" s="69"/>
      <c r="H154" s="51"/>
      <c r="I154" s="69"/>
      <c r="J154" s="51"/>
      <c r="K154" s="50"/>
    </row>
    <row r="155" spans="1:11" s="1" customFormat="1" ht="24.75" customHeight="1" x14ac:dyDescent="0.25">
      <c r="A155" s="81" t="s">
        <v>65</v>
      </c>
      <c r="B155" s="67" t="s">
        <v>281</v>
      </c>
      <c r="C155" s="48" t="s">
        <v>66</v>
      </c>
      <c r="D155" s="69"/>
      <c r="E155" s="69"/>
      <c r="F155" s="69"/>
      <c r="G155" s="69"/>
      <c r="H155" s="69"/>
      <c r="I155" s="69"/>
      <c r="J155" s="69"/>
      <c r="K155" s="50"/>
    </row>
    <row r="156" spans="1:11" s="1" customFormat="1" ht="24.75" hidden="1" customHeight="1" x14ac:dyDescent="0.25">
      <c r="A156" s="64" t="s">
        <v>117</v>
      </c>
      <c r="B156" s="83" t="s">
        <v>282</v>
      </c>
      <c r="C156" s="57" t="s">
        <v>118</v>
      </c>
      <c r="D156" s="51"/>
      <c r="E156" s="69"/>
      <c r="F156" s="51"/>
      <c r="G156" s="69"/>
      <c r="H156" s="51"/>
      <c r="I156" s="69"/>
      <c r="J156" s="51"/>
      <c r="K156" s="50"/>
    </row>
    <row r="157" spans="1:11" s="1" customFormat="1" ht="24.75" customHeight="1" x14ac:dyDescent="0.25">
      <c r="A157" s="64" t="s">
        <v>119</v>
      </c>
      <c r="B157" s="83" t="s">
        <v>283</v>
      </c>
      <c r="C157" s="57" t="s">
        <v>120</v>
      </c>
      <c r="D157" s="69"/>
      <c r="E157" s="69"/>
      <c r="F157" s="69"/>
      <c r="G157" s="69"/>
      <c r="H157" s="69"/>
      <c r="I157" s="69"/>
      <c r="J157" s="69"/>
      <c r="K157" s="50"/>
    </row>
    <row r="158" spans="1:11" s="1" customFormat="1" ht="24.75" hidden="1" customHeight="1" x14ac:dyDescent="0.25">
      <c r="A158" s="81" t="s">
        <v>121</v>
      </c>
      <c r="B158" s="65" t="s">
        <v>284</v>
      </c>
      <c r="C158" s="66" t="s">
        <v>14</v>
      </c>
      <c r="D158" s="43">
        <f>D159+D160+D161+D162</f>
        <v>0</v>
      </c>
      <c r="E158" s="43">
        <f t="shared" ref="E158:J158" si="34">E159+E160+E161+E162</f>
        <v>0</v>
      </c>
      <c r="F158" s="43">
        <f t="shared" si="34"/>
        <v>0</v>
      </c>
      <c r="G158" s="43">
        <f t="shared" si="34"/>
        <v>0</v>
      </c>
      <c r="H158" s="43">
        <f t="shared" si="34"/>
        <v>0</v>
      </c>
      <c r="I158" s="43">
        <f t="shared" si="34"/>
        <v>0</v>
      </c>
      <c r="J158" s="43">
        <f t="shared" si="34"/>
        <v>0</v>
      </c>
      <c r="K158" s="50"/>
    </row>
    <row r="159" spans="1:11" ht="24.75" hidden="1" customHeight="1" x14ac:dyDescent="0.25">
      <c r="A159" s="81" t="s">
        <v>122</v>
      </c>
      <c r="B159" s="47" t="s">
        <v>285</v>
      </c>
      <c r="C159" s="48" t="s">
        <v>123</v>
      </c>
      <c r="D159" s="69"/>
      <c r="E159" s="69"/>
      <c r="F159" s="69"/>
      <c r="G159" s="69"/>
      <c r="H159" s="69"/>
      <c r="I159" s="69"/>
      <c r="J159" s="69"/>
      <c r="K159" s="50"/>
    </row>
    <row r="160" spans="1:11" ht="24.75" hidden="1" customHeight="1" x14ac:dyDescent="0.25">
      <c r="A160" s="81" t="s">
        <v>124</v>
      </c>
      <c r="B160" s="47" t="s">
        <v>286</v>
      </c>
      <c r="C160" s="48" t="s">
        <v>125</v>
      </c>
      <c r="D160" s="51"/>
      <c r="E160" s="69"/>
      <c r="F160" s="51"/>
      <c r="G160" s="69"/>
      <c r="H160" s="51"/>
      <c r="I160" s="69"/>
      <c r="J160" s="51"/>
      <c r="K160" s="50"/>
    </row>
    <row r="161" spans="1:11" ht="28.5" hidden="1" x14ac:dyDescent="0.25">
      <c r="A161" s="81" t="s">
        <v>126</v>
      </c>
      <c r="B161" s="67" t="s">
        <v>287</v>
      </c>
      <c r="C161" s="48" t="s">
        <v>127</v>
      </c>
      <c r="D161" s="51"/>
      <c r="E161" s="69"/>
      <c r="F161" s="51"/>
      <c r="G161" s="69"/>
      <c r="H161" s="51"/>
      <c r="I161" s="69"/>
      <c r="J161" s="51"/>
      <c r="K161" s="50"/>
    </row>
    <row r="162" spans="1:11" ht="24.75" hidden="1" customHeight="1" x14ac:dyDescent="0.25">
      <c r="A162" s="81" t="s">
        <v>128</v>
      </c>
      <c r="B162" s="67" t="s">
        <v>288</v>
      </c>
      <c r="C162" s="48" t="s">
        <v>129</v>
      </c>
      <c r="D162" s="70"/>
      <c r="E162" s="69"/>
      <c r="F162" s="70"/>
      <c r="G162" s="69"/>
      <c r="H162" s="70"/>
      <c r="I162" s="69"/>
      <c r="J162" s="70"/>
      <c r="K162" s="50"/>
    </row>
    <row r="163" spans="1:11" ht="24.75" hidden="1" customHeight="1" x14ac:dyDescent="0.25">
      <c r="A163" s="81" t="s">
        <v>130</v>
      </c>
      <c r="B163" s="65" t="s">
        <v>289</v>
      </c>
      <c r="C163" s="66" t="s">
        <v>14</v>
      </c>
      <c r="D163" s="43">
        <f>D164</f>
        <v>0</v>
      </c>
      <c r="E163" s="43">
        <f t="shared" ref="E163:J163" si="35">E164</f>
        <v>0</v>
      </c>
      <c r="F163" s="43">
        <f t="shared" si="35"/>
        <v>0</v>
      </c>
      <c r="G163" s="43">
        <f t="shared" si="35"/>
        <v>0</v>
      </c>
      <c r="H163" s="43">
        <f t="shared" si="35"/>
        <v>0</v>
      </c>
      <c r="I163" s="43">
        <f t="shared" si="35"/>
        <v>0</v>
      </c>
      <c r="J163" s="43">
        <f t="shared" si="35"/>
        <v>0</v>
      </c>
      <c r="K163" s="50"/>
    </row>
    <row r="164" spans="1:11" ht="24.75" hidden="1" customHeight="1" x14ac:dyDescent="0.25">
      <c r="A164" s="81" t="s">
        <v>131</v>
      </c>
      <c r="B164" s="47" t="s">
        <v>290</v>
      </c>
      <c r="C164" s="48" t="s">
        <v>132</v>
      </c>
      <c r="D164" s="51"/>
      <c r="E164" s="69"/>
      <c r="F164" s="51"/>
      <c r="G164" s="69"/>
      <c r="H164" s="51"/>
      <c r="I164" s="69"/>
      <c r="J164" s="51"/>
      <c r="K164" s="50"/>
    </row>
    <row r="165" spans="1:11" ht="24.75" hidden="1" customHeight="1" x14ac:dyDescent="0.25">
      <c r="A165" s="82" t="s">
        <v>133</v>
      </c>
      <c r="B165" s="71" t="s">
        <v>291</v>
      </c>
      <c r="C165" s="66" t="s">
        <v>14</v>
      </c>
      <c r="D165" s="43">
        <f>D166+D167+D168+D169</f>
        <v>0</v>
      </c>
      <c r="E165" s="43">
        <f t="shared" ref="E165:J165" si="36">E166+E167+E168+E169</f>
        <v>0</v>
      </c>
      <c r="F165" s="43">
        <f t="shared" si="36"/>
        <v>0</v>
      </c>
      <c r="G165" s="43">
        <f t="shared" si="36"/>
        <v>0</v>
      </c>
      <c r="H165" s="43">
        <f t="shared" si="36"/>
        <v>0</v>
      </c>
      <c r="I165" s="43">
        <f t="shared" si="36"/>
        <v>0</v>
      </c>
      <c r="J165" s="43">
        <f t="shared" si="36"/>
        <v>0</v>
      </c>
      <c r="K165" s="50"/>
    </row>
    <row r="166" spans="1:11" ht="24.75" hidden="1" customHeight="1" x14ac:dyDescent="0.25">
      <c r="A166" s="81" t="s">
        <v>134</v>
      </c>
      <c r="B166" s="47" t="s">
        <v>292</v>
      </c>
      <c r="C166" s="48" t="s">
        <v>135</v>
      </c>
      <c r="D166" s="51"/>
      <c r="E166" s="69"/>
      <c r="F166" s="51"/>
      <c r="G166" s="69"/>
      <c r="H166" s="51"/>
      <c r="I166" s="69"/>
      <c r="J166" s="51"/>
      <c r="K166" s="50"/>
    </row>
    <row r="167" spans="1:11" ht="24.75" hidden="1" customHeight="1" x14ac:dyDescent="0.25">
      <c r="A167" s="81" t="s">
        <v>136</v>
      </c>
      <c r="B167" s="47" t="s">
        <v>293</v>
      </c>
      <c r="C167" s="48" t="s">
        <v>137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138</v>
      </c>
      <c r="B168" s="67" t="s">
        <v>294</v>
      </c>
      <c r="C168" s="48" t="s">
        <v>139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64">
        <v>1244000</v>
      </c>
      <c r="B169" s="72" t="s">
        <v>295</v>
      </c>
      <c r="C169" s="48" t="s">
        <v>140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customHeight="1" x14ac:dyDescent="0.25">
      <c r="A170" s="37">
        <v>1000000</v>
      </c>
      <c r="B170" s="73" t="s">
        <v>141</v>
      </c>
      <c r="C170" s="66" t="s">
        <v>14</v>
      </c>
      <c r="D170" s="84">
        <f t="shared" ref="D170:J170" si="37">D146+D29</f>
        <v>0</v>
      </c>
      <c r="E170" s="84">
        <f t="shared" si="37"/>
        <v>0</v>
      </c>
      <c r="F170" s="84">
        <f t="shared" si="37"/>
        <v>617731.20000000007</v>
      </c>
      <c r="G170" s="84">
        <f t="shared" si="37"/>
        <v>113386.5</v>
      </c>
      <c r="H170" s="84">
        <f t="shared" si="37"/>
        <v>264641.3</v>
      </c>
      <c r="I170" s="84">
        <f t="shared" si="37"/>
        <v>419818</v>
      </c>
      <c r="J170" s="84">
        <f t="shared" si="37"/>
        <v>617731.20000000007</v>
      </c>
      <c r="K170" s="50"/>
    </row>
    <row r="171" spans="1:11" ht="18" customHeight="1" x14ac:dyDescent="0.25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</row>
    <row r="172" spans="1:11" ht="13.5" customHeight="1" x14ac:dyDescent="0.25">
      <c r="A172" s="127" t="s">
        <v>331</v>
      </c>
      <c r="B172" s="127"/>
      <c r="C172" s="127"/>
      <c r="D172" s="127"/>
      <c r="E172" s="127"/>
      <c r="F172" s="127"/>
      <c r="G172" s="127"/>
      <c r="H172" s="127"/>
      <c r="I172" s="127"/>
      <c r="J172" s="127"/>
    </row>
    <row r="173" spans="1:11" ht="14.25" x14ac:dyDescent="0.25">
      <c r="A173" s="135"/>
      <c r="B173" s="135"/>
      <c r="C173" s="135"/>
      <c r="D173" s="135"/>
      <c r="E173" s="135"/>
      <c r="F173" s="135"/>
      <c r="G173" s="135"/>
      <c r="H173" s="135"/>
      <c r="I173" s="135"/>
      <c r="J173" s="135"/>
    </row>
    <row r="174" spans="1:11" ht="24.75" customHeight="1" x14ac:dyDescent="0.3">
      <c r="A174" s="147" t="s">
        <v>335</v>
      </c>
      <c r="B174" s="147"/>
      <c r="C174" s="145"/>
      <c r="D174" s="145"/>
      <c r="E174" s="145"/>
      <c r="F174" s="146" t="s">
        <v>325</v>
      </c>
      <c r="G174" s="146"/>
      <c r="H174" s="146"/>
      <c r="I174" s="74"/>
      <c r="J174" s="74"/>
    </row>
    <row r="175" spans="1:11" ht="16.5" x14ac:dyDescent="0.25">
      <c r="A175" s="91" t="s">
        <v>147</v>
      </c>
      <c r="B175" s="88"/>
      <c r="C175" s="149" t="s">
        <v>67</v>
      </c>
      <c r="D175" s="149"/>
      <c r="E175" s="149"/>
      <c r="F175" s="148" t="s">
        <v>68</v>
      </c>
      <c r="G175" s="148"/>
      <c r="H175" s="148"/>
      <c r="J175" s="88"/>
    </row>
    <row r="176" spans="1:11" ht="18.75" customHeight="1" x14ac:dyDescent="0.25">
      <c r="A176" s="92" t="s">
        <v>69</v>
      </c>
      <c r="B176" s="89"/>
      <c r="C176" s="92"/>
      <c r="D176" s="89"/>
      <c r="E176" s="89"/>
      <c r="F176" s="89"/>
      <c r="G176" s="89"/>
      <c r="H176" s="89"/>
      <c r="I176" s="89"/>
      <c r="J176" s="89"/>
    </row>
    <row r="177" spans="1:10" ht="29.25" customHeight="1" x14ac:dyDescent="0.3">
      <c r="A177" s="147" t="s">
        <v>326</v>
      </c>
      <c r="B177" s="147"/>
      <c r="C177" s="145"/>
      <c r="D177" s="145"/>
      <c r="E177" s="145"/>
      <c r="F177" s="146" t="s">
        <v>327</v>
      </c>
      <c r="G177" s="146"/>
      <c r="H177" s="146"/>
      <c r="I177" s="74"/>
      <c r="J177" s="74"/>
    </row>
    <row r="178" spans="1:10" ht="16.5" x14ac:dyDescent="0.25">
      <c r="A178" s="91" t="s">
        <v>148</v>
      </c>
      <c r="B178" s="90"/>
      <c r="C178" s="149" t="s">
        <v>67</v>
      </c>
      <c r="D178" s="149"/>
      <c r="E178" s="149"/>
      <c r="F178" s="148" t="s">
        <v>68</v>
      </c>
      <c r="G178" s="148"/>
      <c r="H178" s="148"/>
      <c r="J178" s="88"/>
    </row>
    <row r="179" spans="1:10" x14ac:dyDescent="0.25">
      <c r="A179" s="80"/>
      <c r="B179" s="77"/>
      <c r="D179" s="78"/>
      <c r="E179" s="78"/>
      <c r="F179" s="78"/>
      <c r="G179" s="7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</sheetData>
  <mergeCells count="41">
    <mergeCell ref="A13:J13"/>
    <mergeCell ref="H1:J1"/>
    <mergeCell ref="H2:J2"/>
    <mergeCell ref="H3:J3"/>
    <mergeCell ref="A4:J4"/>
    <mergeCell ref="A6:J6"/>
    <mergeCell ref="A7:J7"/>
    <mergeCell ref="A9:J9"/>
    <mergeCell ref="A10:J10"/>
    <mergeCell ref="A11:J11"/>
    <mergeCell ref="A12:J12"/>
    <mergeCell ref="A23:B23"/>
    <mergeCell ref="A14:J14"/>
    <mergeCell ref="A16:D16"/>
    <mergeCell ref="G16:J16"/>
    <mergeCell ref="A17:D17"/>
    <mergeCell ref="A18:B18"/>
    <mergeCell ref="G18:J18"/>
    <mergeCell ref="G19:J19"/>
    <mergeCell ref="A20:C20"/>
    <mergeCell ref="A21:B21"/>
    <mergeCell ref="A22:C22"/>
    <mergeCell ref="G22:J22"/>
    <mergeCell ref="C175:E175"/>
    <mergeCell ref="F175:H175"/>
    <mergeCell ref="A24:C24"/>
    <mergeCell ref="G24:J24"/>
    <mergeCell ref="D26:E26"/>
    <mergeCell ref="F26:F27"/>
    <mergeCell ref="G26:J26"/>
    <mergeCell ref="A171:J171"/>
    <mergeCell ref="A172:J172"/>
    <mergeCell ref="A173:J173"/>
    <mergeCell ref="A174:B174"/>
    <mergeCell ref="C174:E174"/>
    <mergeCell ref="F174:H174"/>
    <mergeCell ref="A177:B177"/>
    <mergeCell ref="C177:E177"/>
    <mergeCell ref="F177:H177"/>
    <mergeCell ref="C178:E178"/>
    <mergeCell ref="F178:H178"/>
  </mergeCells>
  <pageMargins left="0.7" right="0.7" top="0.75" bottom="0.75" header="0.3" footer="0.3"/>
  <pageSetup paperSize="9" scale="59" orientation="landscape" r:id="rId1"/>
  <rowBreaks count="1" manualBreakCount="1">
    <brk id="28" max="16383" man="1"/>
  </rowBreaks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Հակակորուպցիոն 07.01</vt:lpstr>
      <vt:lpstr>ՀԱԿԱԿՈՌՈՒՊՑԻՈՆ 28.02</vt:lpstr>
      <vt:lpstr>ՀԱԿԱԿՈՌՈՒՊՑԻՈՆ 21.03</vt:lpstr>
      <vt:lpstr>ՀԱԿԱԿՈՌՈՒՊՑԻՈՆ 02.05</vt:lpstr>
      <vt:lpstr>ՀԱԿԱԿՈՌՈՒՊՑԻՈՆ 26.05</vt:lpstr>
      <vt:lpstr>Hakakorupcion 05.01</vt:lpstr>
      <vt:lpstr>'Hakakorupcion 05.01'!Print_Area</vt:lpstr>
      <vt:lpstr>'Հակակորուպցիոն 07.01'!Print_Area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2023-01-19T08:07:34Z</dcterms:modified>
</cp:coreProperties>
</file>